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osch.com\DfsRB\DfsCZ\LOC\Bj\ENG_DEP\PS_ETC-Bj\02_ETC-Bj_MGM\001_ETC_Secretary\Osobni\JCBAS\UCETNICTVI\2020\KPDZ\"/>
    </mc:Choice>
  </mc:AlternateContent>
  <bookViews>
    <workbookView xWindow="0" yWindow="0" windowWidth="18525" windowHeight="12165" tabRatio="750" activeTab="2"/>
  </bookViews>
  <sheets>
    <sheet name="KPDZ 2020" sheetId="2" r:id="rId1"/>
    <sheet name="Tabulka_konečné_pořadí" sheetId="7" r:id="rId2"/>
    <sheet name="Tabulka_základní_část" sheetId="3" r:id="rId3"/>
    <sheet name="1_kolo_CB" sheetId="4" r:id="rId4"/>
    <sheet name="List1" sheetId="10" r:id="rId5"/>
    <sheet name="2_kolo_VO" sheetId="6" r:id="rId6"/>
    <sheet name="FInale_CK" sheetId="8" r:id="rId7"/>
    <sheet name="Zápis" sheetId="5" r:id="rId8"/>
    <sheet name="soupiska" sheetId="9" r:id="rId9"/>
  </sheets>
  <externalReferences>
    <externalReference r:id="rId10"/>
  </externalReferences>
  <definedNames>
    <definedName name="_xlnm.Print_Area" localSheetId="3">'1_kolo_CB'!$A$3:$T$181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4" i="4" l="1"/>
  <c r="O104" i="4"/>
  <c r="P30" i="4"/>
  <c r="O30" i="4"/>
  <c r="AA26" i="3" l="1"/>
  <c r="AA23" i="3"/>
  <c r="AA20" i="3"/>
  <c r="AA17" i="3"/>
  <c r="AA14" i="3"/>
  <c r="AA11" i="3"/>
  <c r="AA8" i="3"/>
  <c r="AA5" i="3"/>
  <c r="B11" i="5"/>
  <c r="C11" i="5"/>
  <c r="D89" i="4"/>
  <c r="R136" i="8" l="1"/>
  <c r="T136" i="8" s="1"/>
  <c r="Q136" i="8"/>
  <c r="P136" i="8"/>
  <c r="O136" i="8"/>
  <c r="T135" i="8"/>
  <c r="S135" i="8"/>
  <c r="R135" i="8"/>
  <c r="Q135" i="8"/>
  <c r="P135" i="8"/>
  <c r="O135" i="8"/>
  <c r="R134" i="8"/>
  <c r="T134" i="8" s="1"/>
  <c r="Q134" i="8"/>
  <c r="S134" i="8" s="1"/>
  <c r="P134" i="8"/>
  <c r="O134" i="8"/>
  <c r="R133" i="8"/>
  <c r="T133" i="8" s="1"/>
  <c r="Q133" i="8"/>
  <c r="S133" i="8" s="1"/>
  <c r="P133" i="8"/>
  <c r="O133" i="8"/>
  <c r="R132" i="8"/>
  <c r="T132" i="8" s="1"/>
  <c r="Q132" i="8"/>
  <c r="Q137" i="8" s="1"/>
  <c r="P132" i="8"/>
  <c r="O132" i="8"/>
  <c r="O137" i="8" s="1"/>
  <c r="S126" i="8"/>
  <c r="R126" i="8"/>
  <c r="T126" i="8" s="1"/>
  <c r="Q126" i="8"/>
  <c r="P126" i="8"/>
  <c r="O126" i="8"/>
  <c r="R125" i="8"/>
  <c r="Q125" i="8"/>
  <c r="P125" i="8"/>
  <c r="O125" i="8"/>
  <c r="S124" i="8"/>
  <c r="R124" i="8"/>
  <c r="T124" i="8" s="1"/>
  <c r="Q124" i="8"/>
  <c r="P124" i="8"/>
  <c r="O124" i="8"/>
  <c r="R123" i="8"/>
  <c r="Q123" i="8"/>
  <c r="P123" i="8"/>
  <c r="O123" i="8"/>
  <c r="R122" i="8"/>
  <c r="R127" i="8" s="1"/>
  <c r="Q122" i="8"/>
  <c r="Q127" i="8" s="1"/>
  <c r="P122" i="8"/>
  <c r="O122" i="8"/>
  <c r="S116" i="8"/>
  <c r="R116" i="8"/>
  <c r="T116" i="8" s="1"/>
  <c r="Q116" i="8"/>
  <c r="P116" i="8"/>
  <c r="O116" i="8"/>
  <c r="R115" i="8"/>
  <c r="T115" i="8" s="1"/>
  <c r="Q115" i="8"/>
  <c r="S115" i="8" s="1"/>
  <c r="P115" i="8"/>
  <c r="O115" i="8"/>
  <c r="R114" i="8"/>
  <c r="Q114" i="8"/>
  <c r="T114" i="8" s="1"/>
  <c r="P114" i="8"/>
  <c r="O114" i="8"/>
  <c r="R113" i="8"/>
  <c r="Q113" i="8"/>
  <c r="S113" i="8" s="1"/>
  <c r="P113" i="8"/>
  <c r="O113" i="8"/>
  <c r="S112" i="8"/>
  <c r="R112" i="8"/>
  <c r="R117" i="8" s="1"/>
  <c r="Q112" i="8"/>
  <c r="P112" i="8"/>
  <c r="P117" i="8" s="1"/>
  <c r="O112" i="8"/>
  <c r="O117" i="8" s="1"/>
  <c r="R106" i="8"/>
  <c r="T106" i="8" s="1"/>
  <c r="Q106" i="8"/>
  <c r="S106" i="8" s="1"/>
  <c r="P106" i="8"/>
  <c r="O106" i="8"/>
  <c r="R105" i="8"/>
  <c r="Q105" i="8"/>
  <c r="S105" i="8" s="1"/>
  <c r="P105" i="8"/>
  <c r="O105" i="8"/>
  <c r="T104" i="8"/>
  <c r="S104" i="8"/>
  <c r="R104" i="8"/>
  <c r="Q104" i="8"/>
  <c r="P104" i="8"/>
  <c r="O104" i="8"/>
  <c r="R103" i="8"/>
  <c r="T103" i="8" s="1"/>
  <c r="Q103" i="8"/>
  <c r="S103" i="8" s="1"/>
  <c r="P103" i="8"/>
  <c r="O103" i="8"/>
  <c r="R102" i="8"/>
  <c r="R107" i="8" s="1"/>
  <c r="Q102" i="8"/>
  <c r="Q107" i="8" s="1"/>
  <c r="P102" i="8"/>
  <c r="P107" i="8" s="1"/>
  <c r="O102" i="8"/>
  <c r="R94" i="8"/>
  <c r="Q94" i="8"/>
  <c r="T94" i="8" s="1"/>
  <c r="P94" i="8"/>
  <c r="O94" i="8"/>
  <c r="R93" i="8"/>
  <c r="T93" i="8" s="1"/>
  <c r="Q93" i="8"/>
  <c r="P93" i="8"/>
  <c r="O93" i="8"/>
  <c r="R92" i="8"/>
  <c r="Q92" i="8"/>
  <c r="P92" i="8"/>
  <c r="O92" i="8"/>
  <c r="S91" i="8"/>
  <c r="R91" i="8"/>
  <c r="T91" i="8" s="1"/>
  <c r="Q91" i="8"/>
  <c r="P91" i="8"/>
  <c r="O91" i="8"/>
  <c r="R90" i="8"/>
  <c r="Q90" i="8"/>
  <c r="P90" i="8"/>
  <c r="P95" i="8" s="1"/>
  <c r="O90" i="8"/>
  <c r="O95" i="8" s="1"/>
  <c r="R84" i="8"/>
  <c r="T84" i="8" s="1"/>
  <c r="Q84" i="8"/>
  <c r="P84" i="8"/>
  <c r="O84" i="8"/>
  <c r="R83" i="8"/>
  <c r="Q83" i="8"/>
  <c r="T83" i="8" s="1"/>
  <c r="P83" i="8"/>
  <c r="O83" i="8"/>
  <c r="R82" i="8"/>
  <c r="Q82" i="8"/>
  <c r="S82" i="8" s="1"/>
  <c r="P82" i="8"/>
  <c r="O82" i="8"/>
  <c r="S81" i="8"/>
  <c r="R81" i="8"/>
  <c r="T81" i="8" s="1"/>
  <c r="Q81" i="8"/>
  <c r="P81" i="8"/>
  <c r="O81" i="8"/>
  <c r="R80" i="8"/>
  <c r="T80" i="8" s="1"/>
  <c r="Q80" i="8"/>
  <c r="P80" i="8"/>
  <c r="P85" i="8" s="1"/>
  <c r="O80" i="8"/>
  <c r="O85" i="8" s="1"/>
  <c r="S74" i="8"/>
  <c r="R74" i="8"/>
  <c r="T74" i="8" s="1"/>
  <c r="Q74" i="8"/>
  <c r="P74" i="8"/>
  <c r="O74" i="8"/>
  <c r="R73" i="8"/>
  <c r="Q73" i="8"/>
  <c r="P73" i="8"/>
  <c r="O73" i="8"/>
  <c r="R72" i="8"/>
  <c r="Q72" i="8"/>
  <c r="S72" i="8" s="1"/>
  <c r="P72" i="8"/>
  <c r="O72" i="8"/>
  <c r="R71" i="8"/>
  <c r="Q71" i="8"/>
  <c r="T71" i="8" s="1"/>
  <c r="P71" i="8"/>
  <c r="O71" i="8"/>
  <c r="R70" i="8"/>
  <c r="R75" i="8" s="1"/>
  <c r="Q70" i="8"/>
  <c r="P70" i="8"/>
  <c r="O70" i="8"/>
  <c r="O75" i="8" s="1"/>
  <c r="S64" i="8"/>
  <c r="R64" i="8"/>
  <c r="T64" i="8" s="1"/>
  <c r="Q64" i="8"/>
  <c r="P64" i="8"/>
  <c r="O64" i="8"/>
  <c r="R63" i="8"/>
  <c r="Q63" i="8"/>
  <c r="P63" i="8"/>
  <c r="O63" i="8"/>
  <c r="R62" i="8"/>
  <c r="T62" i="8" s="1"/>
  <c r="Q62" i="8"/>
  <c r="S62" i="8" s="1"/>
  <c r="P62" i="8"/>
  <c r="O62" i="8"/>
  <c r="R61" i="8"/>
  <c r="Q61" i="8"/>
  <c r="P61" i="8"/>
  <c r="O61" i="8"/>
  <c r="R60" i="8"/>
  <c r="R65" i="8" s="1"/>
  <c r="Q60" i="8"/>
  <c r="Q65" i="8" s="1"/>
  <c r="P60" i="8"/>
  <c r="O60" i="8"/>
  <c r="S52" i="8"/>
  <c r="R52" i="8"/>
  <c r="Q52" i="8"/>
  <c r="T52" i="8" s="1"/>
  <c r="P52" i="8"/>
  <c r="O52" i="8"/>
  <c r="R51" i="8"/>
  <c r="Q51" i="8"/>
  <c r="S51" i="8" s="1"/>
  <c r="P51" i="8"/>
  <c r="O51" i="8"/>
  <c r="R50" i="8"/>
  <c r="T50" i="8" s="1"/>
  <c r="Q50" i="8"/>
  <c r="S50" i="8" s="1"/>
  <c r="P50" i="8"/>
  <c r="O50" i="8"/>
  <c r="R49" i="8"/>
  <c r="Q49" i="8"/>
  <c r="S49" i="8" s="1"/>
  <c r="P49" i="8"/>
  <c r="O49" i="8"/>
  <c r="S48" i="8"/>
  <c r="R48" i="8"/>
  <c r="Q48" i="8"/>
  <c r="T48" i="8" s="1"/>
  <c r="P48" i="8"/>
  <c r="P53" i="8" s="1"/>
  <c r="O48" i="8"/>
  <c r="O53" i="8" s="1"/>
  <c r="R42" i="8"/>
  <c r="Q42" i="8"/>
  <c r="T42" i="8" s="1"/>
  <c r="P42" i="8"/>
  <c r="O42" i="8"/>
  <c r="R41" i="8"/>
  <c r="T41" i="8" s="1"/>
  <c r="Q41" i="8"/>
  <c r="S41" i="8" s="1"/>
  <c r="P41" i="8"/>
  <c r="O41" i="8"/>
  <c r="R40" i="8"/>
  <c r="Q40" i="8"/>
  <c r="P40" i="8"/>
  <c r="O40" i="8"/>
  <c r="R39" i="8"/>
  <c r="Q39" i="8"/>
  <c r="S39" i="8" s="1"/>
  <c r="P39" i="8"/>
  <c r="O39" i="8"/>
  <c r="R38" i="8"/>
  <c r="R43" i="8" s="1"/>
  <c r="Q38" i="8"/>
  <c r="T38" i="8" s="1"/>
  <c r="P38" i="8"/>
  <c r="O38" i="8"/>
  <c r="E37" i="8"/>
  <c r="D37" i="8"/>
  <c r="R32" i="8"/>
  <c r="Q32" i="8"/>
  <c r="S32" i="8" s="1"/>
  <c r="P32" i="8"/>
  <c r="O32" i="8"/>
  <c r="R31" i="8"/>
  <c r="T31" i="8" s="1"/>
  <c r="Q31" i="8"/>
  <c r="S31" i="8" s="1"/>
  <c r="P31" i="8"/>
  <c r="O31" i="8"/>
  <c r="R30" i="8"/>
  <c r="Q30" i="8"/>
  <c r="S30" i="8" s="1"/>
  <c r="P30" i="8"/>
  <c r="O30" i="8"/>
  <c r="T29" i="8"/>
  <c r="S29" i="8"/>
  <c r="R29" i="8"/>
  <c r="Q29" i="8"/>
  <c r="P29" i="8"/>
  <c r="O29" i="8"/>
  <c r="R28" i="8"/>
  <c r="Q28" i="8"/>
  <c r="P28" i="8"/>
  <c r="P33" i="8" s="1"/>
  <c r="O28" i="8"/>
  <c r="O33" i="8" s="1"/>
  <c r="R22" i="8"/>
  <c r="Q22" i="8"/>
  <c r="S22" i="8" s="1"/>
  <c r="P22" i="8"/>
  <c r="O22" i="8"/>
  <c r="R21" i="8"/>
  <c r="Q21" i="8"/>
  <c r="T21" i="8" s="1"/>
  <c r="P21" i="8"/>
  <c r="O21" i="8"/>
  <c r="R20" i="8"/>
  <c r="Q20" i="8"/>
  <c r="P20" i="8"/>
  <c r="O20" i="8"/>
  <c r="R19" i="8"/>
  <c r="T19" i="8" s="1"/>
  <c r="Q19" i="8"/>
  <c r="S19" i="8" s="1"/>
  <c r="P19" i="8"/>
  <c r="O19" i="8"/>
  <c r="R18" i="8"/>
  <c r="R23" i="8" s="1"/>
  <c r="Q18" i="8"/>
  <c r="Q23" i="8" s="1"/>
  <c r="P18" i="8"/>
  <c r="O18" i="8"/>
  <c r="O23" i="8" s="1"/>
  <c r="R12" i="8"/>
  <c r="Q12" i="8"/>
  <c r="P12" i="8"/>
  <c r="O12" i="8"/>
  <c r="R11" i="8"/>
  <c r="T11" i="8" s="1"/>
  <c r="Q11" i="8"/>
  <c r="P11" i="8"/>
  <c r="O11" i="8"/>
  <c r="R10" i="8"/>
  <c r="T10" i="8" s="1"/>
  <c r="Q10" i="8"/>
  <c r="P10" i="8"/>
  <c r="O10" i="8"/>
  <c r="T9" i="8"/>
  <c r="R9" i="8"/>
  <c r="Q9" i="8"/>
  <c r="S9" i="8" s="1"/>
  <c r="P9" i="8"/>
  <c r="O9" i="8"/>
  <c r="R8" i="8"/>
  <c r="Q8" i="8"/>
  <c r="P8" i="8"/>
  <c r="P13" i="8" s="1"/>
  <c r="O8" i="8"/>
  <c r="O13" i="8" s="1"/>
  <c r="T28" i="7"/>
  <c r="S28" i="7"/>
  <c r="R28" i="7"/>
  <c r="T25" i="7"/>
  <c r="S25" i="7"/>
  <c r="R25" i="7"/>
  <c r="T22" i="7"/>
  <c r="S22" i="7"/>
  <c r="R22" i="7"/>
  <c r="T19" i="7"/>
  <c r="S19" i="7"/>
  <c r="R19" i="7"/>
  <c r="R8" i="7"/>
  <c r="S8" i="7"/>
  <c r="T8" i="7"/>
  <c r="R11" i="7"/>
  <c r="S11" i="7"/>
  <c r="T11" i="7"/>
  <c r="R14" i="7"/>
  <c r="S14" i="7"/>
  <c r="T14" i="7"/>
  <c r="T5" i="7"/>
  <c r="S5" i="7"/>
  <c r="R5" i="7"/>
  <c r="AD5" i="3"/>
  <c r="AF8" i="3"/>
  <c r="AF11" i="3"/>
  <c r="AF14" i="3"/>
  <c r="AF17" i="3"/>
  <c r="AF20" i="3"/>
  <c r="AF23" i="3"/>
  <c r="AF26" i="3"/>
  <c r="AE8" i="3"/>
  <c r="AE11" i="3"/>
  <c r="AE14" i="3"/>
  <c r="AE17" i="3"/>
  <c r="AE20" i="3"/>
  <c r="AE23" i="3"/>
  <c r="AE26" i="3"/>
  <c r="AD8" i="3"/>
  <c r="AD11" i="3"/>
  <c r="AD14" i="3"/>
  <c r="AD17" i="3"/>
  <c r="AD20" i="3"/>
  <c r="AD23" i="3"/>
  <c r="AD26" i="3"/>
  <c r="AF5" i="3"/>
  <c r="AE5" i="3"/>
  <c r="T39" i="8" l="1"/>
  <c r="T40" i="8"/>
  <c r="T49" i="8"/>
  <c r="T61" i="8"/>
  <c r="S70" i="8"/>
  <c r="T72" i="8"/>
  <c r="T73" i="8"/>
  <c r="T82" i="8"/>
  <c r="T85" i="8" s="1"/>
  <c r="S93" i="8"/>
  <c r="T105" i="8"/>
  <c r="T112" i="8"/>
  <c r="T117" i="8" s="1"/>
  <c r="T113" i="8"/>
  <c r="T123" i="8"/>
  <c r="T30" i="8"/>
  <c r="Q13" i="8"/>
  <c r="T20" i="8"/>
  <c r="T22" i="8"/>
  <c r="Q33" i="8"/>
  <c r="O43" i="8"/>
  <c r="Q53" i="8"/>
  <c r="O65" i="8"/>
  <c r="S60" i="8"/>
  <c r="S65" i="8" s="1"/>
  <c r="T63" i="8"/>
  <c r="P75" i="8"/>
  <c r="Q85" i="8"/>
  <c r="S83" i="8"/>
  <c r="S84" i="8"/>
  <c r="T90" i="8"/>
  <c r="O107" i="8"/>
  <c r="S102" i="8"/>
  <c r="S107" i="8" s="1"/>
  <c r="Q117" i="8"/>
  <c r="S114" i="8"/>
  <c r="S117" i="8" s="1"/>
  <c r="O127" i="8"/>
  <c r="S122" i="8"/>
  <c r="T125" i="8"/>
  <c r="P137" i="8"/>
  <c r="S53" i="8"/>
  <c r="T12" i="8"/>
  <c r="R13" i="8"/>
  <c r="S11" i="8"/>
  <c r="P23" i="8"/>
  <c r="T28" i="8"/>
  <c r="T32" i="8"/>
  <c r="P43" i="8"/>
  <c r="R53" i="8"/>
  <c r="T51" i="8"/>
  <c r="P65" i="8"/>
  <c r="Q75" i="8"/>
  <c r="R95" i="8"/>
  <c r="T92" i="8"/>
  <c r="T95" i="8" s="1"/>
  <c r="T102" i="8"/>
  <c r="T107" i="8" s="1"/>
  <c r="P127" i="8"/>
  <c r="S136" i="8"/>
  <c r="T53" i="8"/>
  <c r="D53" i="8" s="1"/>
  <c r="T43" i="8"/>
  <c r="E107" i="8"/>
  <c r="D107" i="8"/>
  <c r="T137" i="8"/>
  <c r="S8" i="8"/>
  <c r="S12" i="8"/>
  <c r="S20" i="8"/>
  <c r="Q43" i="8"/>
  <c r="R85" i="8"/>
  <c r="T18" i="8"/>
  <c r="T23" i="8" s="1"/>
  <c r="S28" i="8"/>
  <c r="S33" i="8" s="1"/>
  <c r="T60" i="8"/>
  <c r="T70" i="8"/>
  <c r="T75" i="8" s="1"/>
  <c r="S80" i="8"/>
  <c r="T122" i="8"/>
  <c r="S132" i="8"/>
  <c r="S137" i="8" s="1"/>
  <c r="S10" i="8"/>
  <c r="S18" i="8"/>
  <c r="S23" i="8" s="1"/>
  <c r="R33" i="8"/>
  <c r="Q95" i="8"/>
  <c r="R137" i="8"/>
  <c r="T8" i="8"/>
  <c r="S21" i="8"/>
  <c r="S38" i="8"/>
  <c r="S40" i="8"/>
  <c r="S42" i="8"/>
  <c r="S61" i="8"/>
  <c r="S63" i="8"/>
  <c r="S71" i="8"/>
  <c r="S75" i="8" s="1"/>
  <c r="S73" i="8"/>
  <c r="S90" i="8"/>
  <c r="S92" i="8"/>
  <c r="S94" i="8"/>
  <c r="S123" i="8"/>
  <c r="S125" i="8"/>
  <c r="E131" i="6"/>
  <c r="D131" i="6"/>
  <c r="E121" i="6"/>
  <c r="D121" i="6"/>
  <c r="E111" i="6"/>
  <c r="D111" i="6"/>
  <c r="E101" i="6"/>
  <c r="D101" i="6"/>
  <c r="E89" i="6"/>
  <c r="D89" i="6"/>
  <c r="E79" i="6"/>
  <c r="D79" i="6"/>
  <c r="E59" i="6"/>
  <c r="E69" i="6"/>
  <c r="D69" i="6"/>
  <c r="D59" i="6"/>
  <c r="E47" i="6"/>
  <c r="D47" i="6"/>
  <c r="E27" i="6"/>
  <c r="D27" i="6"/>
  <c r="E17" i="6"/>
  <c r="D17" i="6"/>
  <c r="E7" i="6"/>
  <c r="D7" i="6"/>
  <c r="R136" i="6"/>
  <c r="Q136" i="6"/>
  <c r="S136" i="6" s="1"/>
  <c r="P136" i="6"/>
  <c r="O136" i="6"/>
  <c r="R135" i="6"/>
  <c r="Q135" i="6"/>
  <c r="P135" i="6"/>
  <c r="O135" i="6"/>
  <c r="R134" i="6"/>
  <c r="Q134" i="6"/>
  <c r="P134" i="6"/>
  <c r="O134" i="6"/>
  <c r="R133" i="6"/>
  <c r="Q133" i="6"/>
  <c r="S133" i="6" s="1"/>
  <c r="P133" i="6"/>
  <c r="O133" i="6"/>
  <c r="R132" i="6"/>
  <c r="Q132" i="6"/>
  <c r="Q137" i="6" s="1"/>
  <c r="P132" i="6"/>
  <c r="O132" i="6"/>
  <c r="R126" i="6"/>
  <c r="Q126" i="6"/>
  <c r="P126" i="6"/>
  <c r="O126" i="6"/>
  <c r="R125" i="6"/>
  <c r="Q125" i="6"/>
  <c r="P125" i="6"/>
  <c r="O125" i="6"/>
  <c r="R124" i="6"/>
  <c r="Q124" i="6"/>
  <c r="P124" i="6"/>
  <c r="O124" i="6"/>
  <c r="R123" i="6"/>
  <c r="Q123" i="6"/>
  <c r="S123" i="6" s="1"/>
  <c r="P123" i="6"/>
  <c r="O123" i="6"/>
  <c r="R122" i="6"/>
  <c r="Q122" i="6"/>
  <c r="S122" i="6" s="1"/>
  <c r="P122" i="6"/>
  <c r="O122" i="6"/>
  <c r="R116" i="6"/>
  <c r="Q116" i="6"/>
  <c r="P116" i="6"/>
  <c r="O116" i="6"/>
  <c r="R115" i="6"/>
  <c r="Q115" i="6"/>
  <c r="P115" i="6"/>
  <c r="O115" i="6"/>
  <c r="R114" i="6"/>
  <c r="Q114" i="6"/>
  <c r="P114" i="6"/>
  <c r="O114" i="6"/>
  <c r="R113" i="6"/>
  <c r="Q113" i="6"/>
  <c r="P113" i="6"/>
  <c r="O113" i="6"/>
  <c r="R112" i="6"/>
  <c r="Q112" i="6"/>
  <c r="P112" i="6"/>
  <c r="O112" i="6"/>
  <c r="R106" i="6"/>
  <c r="Q106" i="6"/>
  <c r="P106" i="6"/>
  <c r="O106" i="6"/>
  <c r="R105" i="6"/>
  <c r="S105" i="6" s="1"/>
  <c r="Q105" i="6"/>
  <c r="P105" i="6"/>
  <c r="O105" i="6"/>
  <c r="R104" i="6"/>
  <c r="Q104" i="6"/>
  <c r="P104" i="6"/>
  <c r="O104" i="6"/>
  <c r="R103" i="6"/>
  <c r="Q103" i="6"/>
  <c r="P103" i="6"/>
  <c r="O103" i="6"/>
  <c r="R102" i="6"/>
  <c r="Q102" i="6"/>
  <c r="P102" i="6"/>
  <c r="O102" i="6"/>
  <c r="R94" i="6"/>
  <c r="Q94" i="6"/>
  <c r="P94" i="6"/>
  <c r="O94" i="6"/>
  <c r="R93" i="6"/>
  <c r="Q93" i="6"/>
  <c r="P93" i="6"/>
  <c r="O93" i="6"/>
  <c r="R92" i="6"/>
  <c r="Q92" i="6"/>
  <c r="P92" i="6"/>
  <c r="O92" i="6"/>
  <c r="R91" i="6"/>
  <c r="Q91" i="6"/>
  <c r="P91" i="6"/>
  <c r="O91" i="6"/>
  <c r="R90" i="6"/>
  <c r="Q90" i="6"/>
  <c r="P90" i="6"/>
  <c r="P95" i="6" s="1"/>
  <c r="O90" i="6"/>
  <c r="R84" i="6"/>
  <c r="Q84" i="6"/>
  <c r="P84" i="6"/>
  <c r="O84" i="6"/>
  <c r="R83" i="6"/>
  <c r="Q83" i="6"/>
  <c r="P83" i="6"/>
  <c r="O83" i="6"/>
  <c r="R82" i="6"/>
  <c r="Q82" i="6"/>
  <c r="P82" i="6"/>
  <c r="O82" i="6"/>
  <c r="R81" i="6"/>
  <c r="Q81" i="6"/>
  <c r="P81" i="6"/>
  <c r="O81" i="6"/>
  <c r="R80" i="6"/>
  <c r="Q80" i="6"/>
  <c r="P80" i="6"/>
  <c r="O80" i="6"/>
  <c r="R74" i="6"/>
  <c r="Q74" i="6"/>
  <c r="P74" i="6"/>
  <c r="O74" i="6"/>
  <c r="R73" i="6"/>
  <c r="Q73" i="6"/>
  <c r="P73" i="6"/>
  <c r="O73" i="6"/>
  <c r="R72" i="6"/>
  <c r="Q72" i="6"/>
  <c r="P72" i="6"/>
  <c r="O72" i="6"/>
  <c r="R71" i="6"/>
  <c r="Q71" i="6"/>
  <c r="P71" i="6"/>
  <c r="O71" i="6"/>
  <c r="R70" i="6"/>
  <c r="Q70" i="6"/>
  <c r="Q75" i="6" s="1"/>
  <c r="P70" i="6"/>
  <c r="O70" i="6"/>
  <c r="R64" i="6"/>
  <c r="Q64" i="6"/>
  <c r="P64" i="6"/>
  <c r="O64" i="6"/>
  <c r="R63" i="6"/>
  <c r="T63" i="6" s="1"/>
  <c r="Q63" i="6"/>
  <c r="P63" i="6"/>
  <c r="O63" i="6"/>
  <c r="R62" i="6"/>
  <c r="Q62" i="6"/>
  <c r="P62" i="6"/>
  <c r="O62" i="6"/>
  <c r="R61" i="6"/>
  <c r="Q61" i="6"/>
  <c r="P61" i="6"/>
  <c r="O61" i="6"/>
  <c r="R60" i="6"/>
  <c r="Q60" i="6"/>
  <c r="Q65" i="6" s="1"/>
  <c r="P60" i="6"/>
  <c r="O60" i="6"/>
  <c r="R52" i="6"/>
  <c r="S52" i="6" s="1"/>
  <c r="Q52" i="6"/>
  <c r="P52" i="6"/>
  <c r="O52" i="6"/>
  <c r="R51" i="6"/>
  <c r="Q51" i="6"/>
  <c r="P51" i="6"/>
  <c r="O51" i="6"/>
  <c r="R50" i="6"/>
  <c r="T50" i="6" s="1"/>
  <c r="Q50" i="6"/>
  <c r="P50" i="6"/>
  <c r="O50" i="6"/>
  <c r="R49" i="6"/>
  <c r="S49" i="6" s="1"/>
  <c r="Q49" i="6"/>
  <c r="P49" i="6"/>
  <c r="O49" i="6"/>
  <c r="R48" i="6"/>
  <c r="Q48" i="6"/>
  <c r="P48" i="6"/>
  <c r="O48" i="6"/>
  <c r="T42" i="6"/>
  <c r="R42" i="6"/>
  <c r="Q42" i="6"/>
  <c r="P42" i="6"/>
  <c r="O42" i="6"/>
  <c r="R41" i="6"/>
  <c r="Q41" i="6"/>
  <c r="P41" i="6"/>
  <c r="O41" i="6"/>
  <c r="R40" i="6"/>
  <c r="Q40" i="6"/>
  <c r="P40" i="6"/>
  <c r="O40" i="6"/>
  <c r="R39" i="6"/>
  <c r="Q39" i="6"/>
  <c r="P39" i="6"/>
  <c r="O39" i="6"/>
  <c r="R38" i="6"/>
  <c r="R43" i="6" s="1"/>
  <c r="Q38" i="6"/>
  <c r="P38" i="6"/>
  <c r="O38" i="6"/>
  <c r="E37" i="6"/>
  <c r="D37" i="6"/>
  <c r="R32" i="6"/>
  <c r="Q32" i="6"/>
  <c r="S32" i="6" s="1"/>
  <c r="P32" i="6"/>
  <c r="O32" i="6"/>
  <c r="R31" i="6"/>
  <c r="Q31" i="6"/>
  <c r="T31" i="6" s="1"/>
  <c r="P31" i="6"/>
  <c r="O31" i="6"/>
  <c r="R30" i="6"/>
  <c r="Q30" i="6"/>
  <c r="P30" i="6"/>
  <c r="O30" i="6"/>
  <c r="R29" i="6"/>
  <c r="Q29" i="6"/>
  <c r="S29" i="6" s="1"/>
  <c r="P29" i="6"/>
  <c r="O29" i="6"/>
  <c r="R28" i="6"/>
  <c r="Q28" i="6"/>
  <c r="S28" i="6" s="1"/>
  <c r="P28" i="6"/>
  <c r="O28" i="6"/>
  <c r="O33" i="6" s="1"/>
  <c r="T22" i="6"/>
  <c r="S22" i="6"/>
  <c r="R22" i="6"/>
  <c r="Q22" i="6"/>
  <c r="P22" i="6"/>
  <c r="O22" i="6"/>
  <c r="R21" i="6"/>
  <c r="Q21" i="6"/>
  <c r="P21" i="6"/>
  <c r="O21" i="6"/>
  <c r="R20" i="6"/>
  <c r="Q20" i="6"/>
  <c r="P20" i="6"/>
  <c r="O20" i="6"/>
  <c r="R19" i="6"/>
  <c r="Q19" i="6"/>
  <c r="P19" i="6"/>
  <c r="O19" i="6"/>
  <c r="R18" i="6"/>
  <c r="Q18" i="6"/>
  <c r="Q23" i="6" s="1"/>
  <c r="P18" i="6"/>
  <c r="O18" i="6"/>
  <c r="R12" i="6"/>
  <c r="Q12" i="6"/>
  <c r="P12" i="6"/>
  <c r="O12" i="6"/>
  <c r="R11" i="6"/>
  <c r="Q11" i="6"/>
  <c r="P11" i="6"/>
  <c r="O11" i="6"/>
  <c r="R10" i="6"/>
  <c r="Q10" i="6"/>
  <c r="P10" i="6"/>
  <c r="O10" i="6"/>
  <c r="R9" i="6"/>
  <c r="T9" i="6" s="1"/>
  <c r="Q9" i="6"/>
  <c r="P9" i="6"/>
  <c r="O9" i="6"/>
  <c r="R8" i="6"/>
  <c r="Q8" i="6"/>
  <c r="Q13" i="6" s="1"/>
  <c r="P8" i="6"/>
  <c r="O8" i="6"/>
  <c r="E174" i="4"/>
  <c r="D174" i="4"/>
  <c r="E164" i="4"/>
  <c r="D164" i="4"/>
  <c r="E154" i="4"/>
  <c r="D154" i="4"/>
  <c r="E144" i="4"/>
  <c r="D144" i="4"/>
  <c r="R179" i="4"/>
  <c r="Q179" i="4"/>
  <c r="S179" i="4" s="1"/>
  <c r="P179" i="4"/>
  <c r="O179" i="4"/>
  <c r="R178" i="4"/>
  <c r="Q178" i="4"/>
  <c r="P178" i="4"/>
  <c r="O178" i="4"/>
  <c r="R177" i="4"/>
  <c r="Q177" i="4"/>
  <c r="S177" i="4" s="1"/>
  <c r="P177" i="4"/>
  <c r="O177" i="4"/>
  <c r="R176" i="4"/>
  <c r="Q176" i="4"/>
  <c r="P176" i="4"/>
  <c r="O176" i="4"/>
  <c r="R175" i="4"/>
  <c r="Q175" i="4"/>
  <c r="Q180" i="4" s="1"/>
  <c r="P175" i="4"/>
  <c r="O175" i="4"/>
  <c r="R169" i="4"/>
  <c r="Q169" i="4"/>
  <c r="P169" i="4"/>
  <c r="O169" i="4"/>
  <c r="R168" i="4"/>
  <c r="Q168" i="4"/>
  <c r="P168" i="4"/>
  <c r="O168" i="4"/>
  <c r="R167" i="4"/>
  <c r="Q167" i="4"/>
  <c r="P167" i="4"/>
  <c r="O167" i="4"/>
  <c r="R166" i="4"/>
  <c r="Q166" i="4"/>
  <c r="P166" i="4"/>
  <c r="O166" i="4"/>
  <c r="R165" i="4"/>
  <c r="Q165" i="4"/>
  <c r="P165" i="4"/>
  <c r="P170" i="4" s="1"/>
  <c r="O165" i="4"/>
  <c r="R159" i="4"/>
  <c r="Q159" i="4"/>
  <c r="P159" i="4"/>
  <c r="O159" i="4"/>
  <c r="R158" i="4"/>
  <c r="Q158" i="4"/>
  <c r="P158" i="4"/>
  <c r="O158" i="4"/>
  <c r="R157" i="4"/>
  <c r="Q157" i="4"/>
  <c r="P157" i="4"/>
  <c r="O157" i="4"/>
  <c r="R156" i="4"/>
  <c r="Q156" i="4"/>
  <c r="P156" i="4"/>
  <c r="O156" i="4"/>
  <c r="R155" i="4"/>
  <c r="Q155" i="4"/>
  <c r="P155" i="4"/>
  <c r="P160" i="4" s="1"/>
  <c r="O155" i="4"/>
  <c r="O160" i="4" s="1"/>
  <c r="R149" i="4"/>
  <c r="Q149" i="4"/>
  <c r="P149" i="4"/>
  <c r="O149" i="4"/>
  <c r="R148" i="4"/>
  <c r="Q148" i="4"/>
  <c r="P148" i="4"/>
  <c r="O148" i="4"/>
  <c r="R147" i="4"/>
  <c r="Q147" i="4"/>
  <c r="P147" i="4"/>
  <c r="O147" i="4"/>
  <c r="R146" i="4"/>
  <c r="Q146" i="4"/>
  <c r="P146" i="4"/>
  <c r="O146" i="4"/>
  <c r="R145" i="4"/>
  <c r="Q145" i="4"/>
  <c r="P145" i="4"/>
  <c r="O145" i="4"/>
  <c r="O150" i="4" s="1"/>
  <c r="E131" i="4"/>
  <c r="D131" i="4"/>
  <c r="E121" i="4"/>
  <c r="D121" i="4"/>
  <c r="E111" i="4"/>
  <c r="D111" i="4"/>
  <c r="E101" i="4"/>
  <c r="D101" i="4"/>
  <c r="R136" i="4"/>
  <c r="Q136" i="4"/>
  <c r="P136" i="4"/>
  <c r="O136" i="4"/>
  <c r="R135" i="4"/>
  <c r="Q135" i="4"/>
  <c r="P135" i="4"/>
  <c r="O135" i="4"/>
  <c r="R134" i="4"/>
  <c r="Q134" i="4"/>
  <c r="P134" i="4"/>
  <c r="O134" i="4"/>
  <c r="R133" i="4"/>
  <c r="Q133" i="4"/>
  <c r="P133" i="4"/>
  <c r="O133" i="4"/>
  <c r="R132" i="4"/>
  <c r="Q132" i="4"/>
  <c r="P132" i="4"/>
  <c r="P137" i="4" s="1"/>
  <c r="O132" i="4"/>
  <c r="R126" i="4"/>
  <c r="Q126" i="4"/>
  <c r="P126" i="4"/>
  <c r="O126" i="4"/>
  <c r="R125" i="4"/>
  <c r="Q125" i="4"/>
  <c r="P125" i="4"/>
  <c r="O125" i="4"/>
  <c r="R124" i="4"/>
  <c r="Q124" i="4"/>
  <c r="P124" i="4"/>
  <c r="O124" i="4"/>
  <c r="R123" i="4"/>
  <c r="Q123" i="4"/>
  <c r="P123" i="4"/>
  <c r="O123" i="4"/>
  <c r="R122" i="4"/>
  <c r="Q122" i="4"/>
  <c r="P122" i="4"/>
  <c r="P127" i="4" s="1"/>
  <c r="O122" i="4"/>
  <c r="O127" i="4" s="1"/>
  <c r="R116" i="4"/>
  <c r="Q116" i="4"/>
  <c r="P116" i="4"/>
  <c r="O116" i="4"/>
  <c r="R115" i="4"/>
  <c r="Q115" i="4"/>
  <c r="P115" i="4"/>
  <c r="O115" i="4"/>
  <c r="R114" i="4"/>
  <c r="Q114" i="4"/>
  <c r="P114" i="4"/>
  <c r="O114" i="4"/>
  <c r="R113" i="4"/>
  <c r="Q113" i="4"/>
  <c r="P113" i="4"/>
  <c r="O113" i="4"/>
  <c r="R112" i="4"/>
  <c r="Q112" i="4"/>
  <c r="P112" i="4"/>
  <c r="O112" i="4"/>
  <c r="O117" i="4" s="1"/>
  <c r="R106" i="4"/>
  <c r="Q106" i="4"/>
  <c r="P106" i="4"/>
  <c r="O106" i="4"/>
  <c r="R105" i="4"/>
  <c r="Q105" i="4"/>
  <c r="P105" i="4"/>
  <c r="O105" i="4"/>
  <c r="R104" i="4"/>
  <c r="Q104" i="4"/>
  <c r="R103" i="4"/>
  <c r="Q103" i="4"/>
  <c r="S103" i="4" s="1"/>
  <c r="P103" i="4"/>
  <c r="O103" i="4"/>
  <c r="R102" i="4"/>
  <c r="Q102" i="4"/>
  <c r="P102" i="4"/>
  <c r="O102" i="4"/>
  <c r="E89" i="4"/>
  <c r="E79" i="4"/>
  <c r="D79" i="4"/>
  <c r="E69" i="4"/>
  <c r="D69" i="4"/>
  <c r="E59" i="4"/>
  <c r="D59" i="4"/>
  <c r="R94" i="4"/>
  <c r="Q94" i="4"/>
  <c r="P94" i="4"/>
  <c r="O94" i="4"/>
  <c r="R93" i="4"/>
  <c r="Q93" i="4"/>
  <c r="P93" i="4"/>
  <c r="O93" i="4"/>
  <c r="R92" i="4"/>
  <c r="Q92" i="4"/>
  <c r="P92" i="4"/>
  <c r="O92" i="4"/>
  <c r="R91" i="4"/>
  <c r="Q91" i="4"/>
  <c r="P91" i="4"/>
  <c r="O91" i="4"/>
  <c r="R90" i="4"/>
  <c r="R95" i="4" s="1"/>
  <c r="Q90" i="4"/>
  <c r="P90" i="4"/>
  <c r="O90" i="4"/>
  <c r="O95" i="4" s="1"/>
  <c r="R84" i="4"/>
  <c r="Q84" i="4"/>
  <c r="P84" i="4"/>
  <c r="O84" i="4"/>
  <c r="R83" i="4"/>
  <c r="Q83" i="4"/>
  <c r="P83" i="4"/>
  <c r="O83" i="4"/>
  <c r="R82" i="4"/>
  <c r="Q82" i="4"/>
  <c r="P82" i="4"/>
  <c r="O82" i="4"/>
  <c r="R81" i="4"/>
  <c r="Q81" i="4"/>
  <c r="P81" i="4"/>
  <c r="O81" i="4"/>
  <c r="R80" i="4"/>
  <c r="Q80" i="4"/>
  <c r="Q85" i="4" s="1"/>
  <c r="P80" i="4"/>
  <c r="O80" i="4"/>
  <c r="R74" i="4"/>
  <c r="Q74" i="4"/>
  <c r="P74" i="4"/>
  <c r="O74" i="4"/>
  <c r="R73" i="4"/>
  <c r="Q73" i="4"/>
  <c r="P73" i="4"/>
  <c r="O73" i="4"/>
  <c r="R72" i="4"/>
  <c r="Q72" i="4"/>
  <c r="P72" i="4"/>
  <c r="O72" i="4"/>
  <c r="R71" i="4"/>
  <c r="Q71" i="4"/>
  <c r="P71" i="4"/>
  <c r="O71" i="4"/>
  <c r="R70" i="4"/>
  <c r="Q70" i="4"/>
  <c r="P70" i="4"/>
  <c r="O70" i="4"/>
  <c r="O75" i="4" s="1"/>
  <c r="R64" i="4"/>
  <c r="Q64" i="4"/>
  <c r="P64" i="4"/>
  <c r="O64" i="4"/>
  <c r="R63" i="4"/>
  <c r="Q63" i="4"/>
  <c r="P63" i="4"/>
  <c r="O63" i="4"/>
  <c r="R62" i="4"/>
  <c r="Q62" i="4"/>
  <c r="P62" i="4"/>
  <c r="O62" i="4"/>
  <c r="R61" i="4"/>
  <c r="Q61" i="4"/>
  <c r="P61" i="4"/>
  <c r="O61" i="4"/>
  <c r="R60" i="4"/>
  <c r="Q60" i="4"/>
  <c r="P60" i="4"/>
  <c r="O60" i="4"/>
  <c r="R18" i="4"/>
  <c r="Q18" i="4"/>
  <c r="P18" i="4"/>
  <c r="O18" i="4"/>
  <c r="R19" i="4"/>
  <c r="E47" i="4"/>
  <c r="D47" i="4"/>
  <c r="E27" i="4"/>
  <c r="D27" i="4"/>
  <c r="R52" i="4"/>
  <c r="Q52" i="4"/>
  <c r="P52" i="4"/>
  <c r="O52" i="4"/>
  <c r="R51" i="4"/>
  <c r="Q51" i="4"/>
  <c r="P51" i="4"/>
  <c r="O51" i="4"/>
  <c r="R50" i="4"/>
  <c r="Q50" i="4"/>
  <c r="P50" i="4"/>
  <c r="O50" i="4"/>
  <c r="R49" i="4"/>
  <c r="Q49" i="4"/>
  <c r="P49" i="4"/>
  <c r="O49" i="4"/>
  <c r="R48" i="4"/>
  <c r="Q48" i="4"/>
  <c r="P48" i="4"/>
  <c r="O48" i="4"/>
  <c r="E17" i="4"/>
  <c r="D17" i="4"/>
  <c r="E7" i="4"/>
  <c r="D7" i="4"/>
  <c r="R42" i="4"/>
  <c r="Q42" i="4"/>
  <c r="P42" i="4"/>
  <c r="O42" i="4"/>
  <c r="R41" i="4"/>
  <c r="Q41" i="4"/>
  <c r="P41" i="4"/>
  <c r="O41" i="4"/>
  <c r="R40" i="4"/>
  <c r="Q40" i="4"/>
  <c r="P40" i="4"/>
  <c r="O40" i="4"/>
  <c r="R39" i="4"/>
  <c r="Q39" i="4"/>
  <c r="P39" i="4"/>
  <c r="O39" i="4"/>
  <c r="R38" i="4"/>
  <c r="Q38" i="4"/>
  <c r="P38" i="4"/>
  <c r="O38" i="4"/>
  <c r="E37" i="4"/>
  <c r="D37" i="4"/>
  <c r="R32" i="4"/>
  <c r="Q32" i="4"/>
  <c r="P32" i="4"/>
  <c r="O32" i="4"/>
  <c r="R31" i="4"/>
  <c r="Q31" i="4"/>
  <c r="P31" i="4"/>
  <c r="O31" i="4"/>
  <c r="R30" i="4"/>
  <c r="Q30" i="4"/>
  <c r="R29" i="4"/>
  <c r="Q29" i="4"/>
  <c r="P29" i="4"/>
  <c r="O29" i="4"/>
  <c r="R28" i="4"/>
  <c r="Q28" i="4"/>
  <c r="P28" i="4"/>
  <c r="O28" i="4"/>
  <c r="O33" i="4" s="1"/>
  <c r="R22" i="4"/>
  <c r="Q22" i="4"/>
  <c r="P22" i="4"/>
  <c r="O22" i="4"/>
  <c r="R21" i="4"/>
  <c r="Q21" i="4"/>
  <c r="P21" i="4"/>
  <c r="O21" i="4"/>
  <c r="R20" i="4"/>
  <c r="Q20" i="4"/>
  <c r="P20" i="4"/>
  <c r="O20" i="4"/>
  <c r="Q19" i="4"/>
  <c r="P19" i="4"/>
  <c r="O19" i="4"/>
  <c r="R12" i="4"/>
  <c r="Q12" i="4"/>
  <c r="P12" i="4"/>
  <c r="O12" i="4"/>
  <c r="R11" i="4"/>
  <c r="Q11" i="4"/>
  <c r="P11" i="4"/>
  <c r="O11" i="4"/>
  <c r="R10" i="4"/>
  <c r="Q10" i="4"/>
  <c r="P10" i="4"/>
  <c r="O10" i="4"/>
  <c r="R9" i="4"/>
  <c r="Q9" i="4"/>
  <c r="P9" i="4"/>
  <c r="O9" i="4"/>
  <c r="R8" i="4"/>
  <c r="Q8" i="4"/>
  <c r="P8" i="4"/>
  <c r="P13" i="4" s="1"/>
  <c r="O8" i="4"/>
  <c r="Q107" i="4" l="1"/>
  <c r="R75" i="4"/>
  <c r="P33" i="4"/>
  <c r="E117" i="8"/>
  <c r="D117" i="8"/>
  <c r="D118" i="8" s="1"/>
  <c r="E53" i="8"/>
  <c r="D54" i="8" s="1"/>
  <c r="T106" i="6"/>
  <c r="S115" i="6"/>
  <c r="T133" i="6"/>
  <c r="T33" i="8"/>
  <c r="E33" i="8" s="1"/>
  <c r="S9" i="6"/>
  <c r="S19" i="6"/>
  <c r="S21" i="6"/>
  <c r="S38" i="6"/>
  <c r="S41" i="6"/>
  <c r="S42" i="6"/>
  <c r="T127" i="8"/>
  <c r="D127" i="8" s="1"/>
  <c r="T112" i="6"/>
  <c r="T124" i="6"/>
  <c r="T65" i="8"/>
  <c r="S112" i="4"/>
  <c r="T114" i="4"/>
  <c r="T124" i="4"/>
  <c r="T134" i="4"/>
  <c r="S135" i="4"/>
  <c r="S62" i="6"/>
  <c r="S63" i="6"/>
  <c r="S73" i="6"/>
  <c r="S82" i="6"/>
  <c r="S83" i="6"/>
  <c r="S84" i="6"/>
  <c r="S91" i="6"/>
  <c r="Q107" i="6"/>
  <c r="S103" i="6"/>
  <c r="T104" i="6"/>
  <c r="S127" i="8"/>
  <c r="E127" i="8" s="1"/>
  <c r="T13" i="8"/>
  <c r="S85" i="8"/>
  <c r="D85" i="8" s="1"/>
  <c r="T159" i="4"/>
  <c r="T167" i="4"/>
  <c r="T156" i="4"/>
  <c r="T147" i="4"/>
  <c r="S157" i="4"/>
  <c r="S145" i="4"/>
  <c r="S155" i="4"/>
  <c r="T155" i="4"/>
  <c r="T106" i="4"/>
  <c r="T104" i="4"/>
  <c r="S122" i="4"/>
  <c r="S84" i="4"/>
  <c r="T74" i="4"/>
  <c r="S73" i="4"/>
  <c r="S83" i="4"/>
  <c r="T72" i="4"/>
  <c r="E75" i="8"/>
  <c r="D75" i="8"/>
  <c r="D76" i="8" s="1"/>
  <c r="S13" i="8"/>
  <c r="E23" i="8"/>
  <c r="D23" i="8"/>
  <c r="S43" i="8"/>
  <c r="D137" i="8"/>
  <c r="E137" i="8"/>
  <c r="E65" i="8"/>
  <c r="D65" i="8"/>
  <c r="S95" i="8"/>
  <c r="D33" i="8"/>
  <c r="T136" i="4"/>
  <c r="S167" i="4"/>
  <c r="T169" i="4"/>
  <c r="T176" i="4"/>
  <c r="T179" i="4"/>
  <c r="T102" i="4"/>
  <c r="T105" i="4"/>
  <c r="S106" i="4"/>
  <c r="S113" i="4"/>
  <c r="S115" i="4"/>
  <c r="T116" i="4"/>
  <c r="S146" i="4"/>
  <c r="S148" i="4"/>
  <c r="T149" i="4"/>
  <c r="T49" i="4"/>
  <c r="T135" i="4"/>
  <c r="T125" i="4"/>
  <c r="S126" i="4"/>
  <c r="Q137" i="4"/>
  <c r="T133" i="4"/>
  <c r="S158" i="4"/>
  <c r="Q170" i="4"/>
  <c r="T29" i="6"/>
  <c r="T60" i="6"/>
  <c r="O117" i="6"/>
  <c r="T116" i="6"/>
  <c r="P53" i="6"/>
  <c r="O65" i="6"/>
  <c r="T64" i="6"/>
  <c r="T73" i="6"/>
  <c r="S81" i="6"/>
  <c r="S85" i="6" s="1"/>
  <c r="T83" i="6"/>
  <c r="T125" i="6"/>
  <c r="T126" i="6"/>
  <c r="O13" i="6"/>
  <c r="T10" i="6"/>
  <c r="T11" i="6"/>
  <c r="T12" i="6"/>
  <c r="T19" i="6"/>
  <c r="T39" i="6"/>
  <c r="S50" i="6"/>
  <c r="S51" i="6"/>
  <c r="T52" i="6"/>
  <c r="O75" i="6"/>
  <c r="S93" i="6"/>
  <c r="T102" i="6"/>
  <c r="Q117" i="6"/>
  <c r="S113" i="6"/>
  <c r="T114" i="6"/>
  <c r="T134" i="6"/>
  <c r="S135" i="6"/>
  <c r="O107" i="6"/>
  <c r="S12" i="6"/>
  <c r="P23" i="6"/>
  <c r="S70" i="6"/>
  <c r="T94" i="6"/>
  <c r="P13" i="6"/>
  <c r="T18" i="6"/>
  <c r="T30" i="6"/>
  <c r="O43" i="6"/>
  <c r="T40" i="6"/>
  <c r="T41" i="6"/>
  <c r="T61" i="6"/>
  <c r="T62" i="6"/>
  <c r="T70" i="6"/>
  <c r="T71" i="6"/>
  <c r="T72" i="6"/>
  <c r="P85" i="6"/>
  <c r="T81" i="6"/>
  <c r="S102" i="6"/>
  <c r="S112" i="6"/>
  <c r="O127" i="6"/>
  <c r="O137" i="6"/>
  <c r="S132" i="6"/>
  <c r="S39" i="6"/>
  <c r="O53" i="6"/>
  <c r="S60" i="6"/>
  <c r="O85" i="6"/>
  <c r="T93" i="6"/>
  <c r="R127" i="6"/>
  <c r="S126" i="6"/>
  <c r="T8" i="6"/>
  <c r="T13" i="6" s="1"/>
  <c r="S11" i="6"/>
  <c r="O23" i="6"/>
  <c r="T20" i="6"/>
  <c r="T21" i="6"/>
  <c r="P43" i="6"/>
  <c r="T48" i="6"/>
  <c r="T51" i="6"/>
  <c r="P65" i="6"/>
  <c r="P75" i="6"/>
  <c r="T74" i="6"/>
  <c r="S80" i="6"/>
  <c r="T84" i="6"/>
  <c r="T90" i="6"/>
  <c r="T91" i="6"/>
  <c r="S92" i="6"/>
  <c r="P107" i="6"/>
  <c r="T103" i="6"/>
  <c r="S106" i="6"/>
  <c r="P117" i="6"/>
  <c r="T113" i="6"/>
  <c r="S116" i="6"/>
  <c r="P127" i="6"/>
  <c r="T122" i="6"/>
  <c r="S124" i="6"/>
  <c r="S134" i="6"/>
  <c r="T135" i="6"/>
  <c r="Q33" i="6"/>
  <c r="S10" i="6"/>
  <c r="R13" i="6"/>
  <c r="S20" i="6"/>
  <c r="R23" i="6"/>
  <c r="T28" i="6"/>
  <c r="S30" i="6"/>
  <c r="R33" i="6"/>
  <c r="R53" i="6"/>
  <c r="Q53" i="6"/>
  <c r="S64" i="6"/>
  <c r="S74" i="6"/>
  <c r="T82" i="6"/>
  <c r="Q85" i="6"/>
  <c r="S90" i="6"/>
  <c r="Q95" i="6"/>
  <c r="P137" i="6"/>
  <c r="T136" i="6"/>
  <c r="Q43" i="6"/>
  <c r="S8" i="6"/>
  <c r="S18" i="6"/>
  <c r="S31" i="6"/>
  <c r="S33" i="6" s="1"/>
  <c r="T38" i="6"/>
  <c r="S48" i="6"/>
  <c r="R65" i="6"/>
  <c r="S72" i="6"/>
  <c r="R75" i="6"/>
  <c r="T80" i="6"/>
  <c r="R85" i="6"/>
  <c r="T92" i="6"/>
  <c r="R95" i="6"/>
  <c r="R107" i="6"/>
  <c r="S104" i="6"/>
  <c r="R117" i="6"/>
  <c r="S114" i="6"/>
  <c r="Q127" i="6"/>
  <c r="T123" i="6"/>
  <c r="T127" i="6" s="1"/>
  <c r="P33" i="6"/>
  <c r="T32" i="6"/>
  <c r="S40" i="6"/>
  <c r="T49" i="6"/>
  <c r="S61" i="6"/>
  <c r="S71" i="6"/>
  <c r="O95" i="6"/>
  <c r="S94" i="6"/>
  <c r="T105" i="6"/>
  <c r="T115" i="6"/>
  <c r="S125" i="6"/>
  <c r="T132" i="6"/>
  <c r="R137" i="6"/>
  <c r="T63" i="4"/>
  <c r="S12" i="4"/>
  <c r="O107" i="4"/>
  <c r="T103" i="4"/>
  <c r="S104" i="4"/>
  <c r="S105" i="4"/>
  <c r="P117" i="4"/>
  <c r="T115" i="4"/>
  <c r="S116" i="4"/>
  <c r="Q127" i="4"/>
  <c r="T132" i="4"/>
  <c r="S133" i="4"/>
  <c r="S134" i="4"/>
  <c r="P150" i="4"/>
  <c r="T148" i="4"/>
  <c r="S149" i="4"/>
  <c r="Q160" i="4"/>
  <c r="R170" i="4"/>
  <c r="T166" i="4"/>
  <c r="O180" i="4"/>
  <c r="T177" i="4"/>
  <c r="S178" i="4"/>
  <c r="T80" i="4"/>
  <c r="S102" i="4"/>
  <c r="T112" i="4"/>
  <c r="T113" i="4"/>
  <c r="S114" i="4"/>
  <c r="S124" i="4"/>
  <c r="T126" i="4"/>
  <c r="T145" i="4"/>
  <c r="T146" i="4"/>
  <c r="S147" i="4"/>
  <c r="T157" i="4"/>
  <c r="T158" i="4"/>
  <c r="S159" i="4"/>
  <c r="S169" i="4"/>
  <c r="T175" i="4"/>
  <c r="S176" i="4"/>
  <c r="P107" i="4"/>
  <c r="Q117" i="4"/>
  <c r="R127" i="4"/>
  <c r="T123" i="4"/>
  <c r="O137" i="4"/>
  <c r="S136" i="4"/>
  <c r="Q150" i="4"/>
  <c r="S156" i="4"/>
  <c r="O170" i="4"/>
  <c r="S165" i="4"/>
  <c r="T168" i="4"/>
  <c r="P180" i="4"/>
  <c r="T178" i="4"/>
  <c r="R180" i="4"/>
  <c r="T165" i="4"/>
  <c r="S175" i="4"/>
  <c r="R150" i="4"/>
  <c r="R160" i="4"/>
  <c r="S166" i="4"/>
  <c r="S168" i="4"/>
  <c r="R137" i="4"/>
  <c r="T122" i="4"/>
  <c r="S132" i="4"/>
  <c r="R107" i="4"/>
  <c r="R117" i="4"/>
  <c r="S123" i="4"/>
  <c r="S125" i="4"/>
  <c r="S52" i="4"/>
  <c r="P23" i="4"/>
  <c r="P65" i="4"/>
  <c r="T81" i="4"/>
  <c r="T82" i="4"/>
  <c r="T91" i="4"/>
  <c r="S92" i="4"/>
  <c r="T93" i="4"/>
  <c r="S94" i="4"/>
  <c r="Q13" i="4"/>
  <c r="S63" i="4"/>
  <c r="T71" i="4"/>
  <c r="T60" i="4"/>
  <c r="S61" i="4"/>
  <c r="P85" i="4"/>
  <c r="T84" i="4"/>
  <c r="T51" i="4"/>
  <c r="S71" i="4"/>
  <c r="T73" i="4"/>
  <c r="S82" i="4"/>
  <c r="S90" i="4"/>
  <c r="R65" i="4"/>
  <c r="T61" i="4"/>
  <c r="T62" i="4"/>
  <c r="P75" i="4"/>
  <c r="R85" i="4"/>
  <c r="T83" i="4"/>
  <c r="P95" i="4"/>
  <c r="T94" i="4"/>
  <c r="T50" i="4"/>
  <c r="T92" i="4"/>
  <c r="S38" i="4"/>
  <c r="S39" i="4"/>
  <c r="S40" i="4"/>
  <c r="S41" i="4"/>
  <c r="Q53" i="4"/>
  <c r="S49" i="4"/>
  <c r="O65" i="4"/>
  <c r="T64" i="4"/>
  <c r="T70" i="4"/>
  <c r="O85" i="4"/>
  <c r="S80" i="4"/>
  <c r="S81" i="4"/>
  <c r="Q95" i="4"/>
  <c r="Q65" i="4"/>
  <c r="T90" i="4"/>
  <c r="Q75" i="4"/>
  <c r="S60" i="4"/>
  <c r="S62" i="4"/>
  <c r="S64" i="4"/>
  <c r="S70" i="4"/>
  <c r="S72" i="4"/>
  <c r="S74" i="4"/>
  <c r="S91" i="4"/>
  <c r="S93" i="4"/>
  <c r="S51" i="4"/>
  <c r="S22" i="4"/>
  <c r="T42" i="4"/>
  <c r="T48" i="4"/>
  <c r="T52" i="4"/>
  <c r="P43" i="4"/>
  <c r="O53" i="4"/>
  <c r="S50" i="4"/>
  <c r="S18" i="4"/>
  <c r="T18" i="4"/>
  <c r="T38" i="4"/>
  <c r="T39" i="4"/>
  <c r="O43" i="4"/>
  <c r="T40" i="4"/>
  <c r="T41" i="4"/>
  <c r="S42" i="4"/>
  <c r="P53" i="4"/>
  <c r="R53" i="4"/>
  <c r="S48" i="4"/>
  <c r="T29" i="4"/>
  <c r="T30" i="4"/>
  <c r="T31" i="4"/>
  <c r="Q33" i="4"/>
  <c r="S29" i="4"/>
  <c r="T32" i="4"/>
  <c r="R33" i="4"/>
  <c r="S31" i="4"/>
  <c r="T20" i="4"/>
  <c r="S20" i="4"/>
  <c r="T22" i="4"/>
  <c r="Q23" i="4"/>
  <c r="R23" i="4"/>
  <c r="T19" i="4"/>
  <c r="O23" i="4"/>
  <c r="T21" i="4"/>
  <c r="T12" i="4"/>
  <c r="T10" i="4"/>
  <c r="R13" i="4"/>
  <c r="T9" i="4"/>
  <c r="O13" i="4"/>
  <c r="S8" i="4"/>
  <c r="T11" i="4"/>
  <c r="S10" i="4"/>
  <c r="Q43" i="4"/>
  <c r="T8" i="4"/>
  <c r="S28" i="4"/>
  <c r="S30" i="4"/>
  <c r="S32" i="4"/>
  <c r="R43" i="4"/>
  <c r="S9" i="4"/>
  <c r="S11" i="4"/>
  <c r="S19" i="4"/>
  <c r="S21" i="4"/>
  <c r="T28" i="4"/>
  <c r="D128" i="8" l="1"/>
  <c r="D34" i="8"/>
  <c r="T137" i="6"/>
  <c r="T53" i="6"/>
  <c r="S107" i="6"/>
  <c r="T117" i="6"/>
  <c r="S43" i="6"/>
  <c r="E43" i="6" s="1"/>
  <c r="E85" i="8"/>
  <c r="D86" i="8" s="1"/>
  <c r="S117" i="6"/>
  <c r="S170" i="4"/>
  <c r="S107" i="4"/>
  <c r="T117" i="4"/>
  <c r="T107" i="4"/>
  <c r="D95" i="8"/>
  <c r="E95" i="8"/>
  <c r="D138" i="8"/>
  <c r="D13" i="8"/>
  <c r="E13" i="8"/>
  <c r="D43" i="8"/>
  <c r="E43" i="8"/>
  <c r="D24" i="8"/>
  <c r="S150" i="4"/>
  <c r="T180" i="4"/>
  <c r="S117" i="4"/>
  <c r="T137" i="4"/>
  <c r="S127" i="4"/>
  <c r="T127" i="4"/>
  <c r="S160" i="4"/>
  <c r="T160" i="4"/>
  <c r="S53" i="6"/>
  <c r="D53" i="6" s="1"/>
  <c r="T75" i="6"/>
  <c r="T43" i="6"/>
  <c r="T65" i="6"/>
  <c r="S127" i="6"/>
  <c r="T95" i="6"/>
  <c r="T107" i="6"/>
  <c r="E107" i="6" s="1"/>
  <c r="S65" i="6"/>
  <c r="D65" i="6" s="1"/>
  <c r="S75" i="6"/>
  <c r="D75" i="6" s="1"/>
  <c r="D137" i="6"/>
  <c r="T85" i="6"/>
  <c r="D85" i="6" s="1"/>
  <c r="S13" i="6"/>
  <c r="E13" i="6" s="1"/>
  <c r="S137" i="6"/>
  <c r="T23" i="6"/>
  <c r="E65" i="6"/>
  <c r="D127" i="6"/>
  <c r="E127" i="6"/>
  <c r="E117" i="6"/>
  <c r="D117" i="6"/>
  <c r="S23" i="6"/>
  <c r="S95" i="6"/>
  <c r="E137" i="6"/>
  <c r="E53" i="6"/>
  <c r="D13" i="6"/>
  <c r="T33" i="6"/>
  <c r="E33" i="6" s="1"/>
  <c r="T150" i="4"/>
  <c r="S180" i="4"/>
  <c r="T75" i="4"/>
  <c r="S43" i="4"/>
  <c r="S137" i="4"/>
  <c r="D137" i="4" s="1"/>
  <c r="T170" i="4"/>
  <c r="T53" i="4"/>
  <c r="T85" i="4"/>
  <c r="T65" i="4"/>
  <c r="T95" i="4"/>
  <c r="T43" i="4"/>
  <c r="S85" i="4"/>
  <c r="S95" i="4"/>
  <c r="S65" i="4"/>
  <c r="S75" i="4"/>
  <c r="S53" i="4"/>
  <c r="T33" i="4"/>
  <c r="S23" i="4"/>
  <c r="T23" i="4"/>
  <c r="T13" i="4"/>
  <c r="S13" i="4"/>
  <c r="S33" i="4"/>
  <c r="E150" i="4" l="1"/>
  <c r="D43" i="6"/>
  <c r="D96" i="8"/>
  <c r="D180" i="4"/>
  <c r="E107" i="4"/>
  <c r="D170" i="4"/>
  <c r="E160" i="4"/>
  <c r="E180" i="4"/>
  <c r="D181" i="4" s="1"/>
  <c r="E170" i="4"/>
  <c r="D150" i="4"/>
  <c r="D151" i="4" s="1"/>
  <c r="D160" i="4"/>
  <c r="D117" i="4"/>
  <c r="E117" i="4"/>
  <c r="E127" i="4"/>
  <c r="D127" i="4"/>
  <c r="E137" i="4"/>
  <c r="D138" i="4" s="1"/>
  <c r="D107" i="4"/>
  <c r="D108" i="4" s="1"/>
  <c r="E65" i="4"/>
  <c r="D44" i="8"/>
  <c r="D118" i="4"/>
  <c r="D53" i="4"/>
  <c r="E43" i="4"/>
  <c r="E75" i="6"/>
  <c r="D76" i="6" s="1"/>
  <c r="E85" i="6"/>
  <c r="D86" i="6" s="1"/>
  <c r="D107" i="6"/>
  <c r="D33" i="6"/>
  <c r="D34" i="6" s="1"/>
  <c r="D54" i="6"/>
  <c r="D138" i="6"/>
  <c r="D128" i="6"/>
  <c r="E95" i="6"/>
  <c r="D95" i="6"/>
  <c r="D44" i="6"/>
  <c r="D23" i="6"/>
  <c r="E23" i="6"/>
  <c r="D118" i="6"/>
  <c r="D43" i="4"/>
  <c r="D44" i="4" s="1"/>
  <c r="E95" i="4"/>
  <c r="D65" i="4"/>
  <c r="D66" i="4" s="1"/>
  <c r="D95" i="4"/>
  <c r="D85" i="4"/>
  <c r="E85" i="4"/>
  <c r="E53" i="4"/>
  <c r="D54" i="4" s="1"/>
  <c r="E75" i="4"/>
  <c r="D75" i="4"/>
  <c r="D13" i="4"/>
  <c r="D23" i="4"/>
  <c r="E23" i="4"/>
  <c r="E13" i="4"/>
  <c r="D33" i="4"/>
  <c r="E33" i="4"/>
  <c r="D161" i="4" l="1"/>
  <c r="D171" i="4"/>
  <c r="D128" i="4"/>
  <c r="D76" i="4"/>
  <c r="D14" i="4"/>
  <c r="D24" i="6"/>
  <c r="D96" i="6"/>
  <c r="D96" i="4"/>
  <c r="D86" i="4"/>
  <c r="D24" i="4"/>
  <c r="D34" i="4"/>
</calcChain>
</file>

<file path=xl/sharedStrings.xml><?xml version="1.0" encoding="utf-8"?>
<sst xmlns="http://schemas.openxmlformats.org/spreadsheetml/2006/main" count="1895" uniqueCount="181">
  <si>
    <t>1. kolo</t>
  </si>
  <si>
    <t>2. kolo</t>
  </si>
  <si>
    <t>3. kolo</t>
  </si>
  <si>
    <t>4. kolo</t>
  </si>
  <si>
    <t>5. kolo</t>
  </si>
  <si>
    <t>6. kolo</t>
  </si>
  <si>
    <t>7. kolo</t>
  </si>
  <si>
    <t>1.</t>
  </si>
  <si>
    <t>2.</t>
  </si>
  <si>
    <t>3.</t>
  </si>
  <si>
    <t>4.</t>
  </si>
  <si>
    <t>5.</t>
  </si>
  <si>
    <t>6.</t>
  </si>
  <si>
    <t>7.</t>
  </si>
  <si>
    <t>8.</t>
  </si>
  <si>
    <t>Sokol České Budějovice "A"</t>
  </si>
  <si>
    <t>Sokol České Budějovice "B"</t>
  </si>
  <si>
    <t>SK Dobrá Voda</t>
  </si>
  <si>
    <t>Sokol Vodňany</t>
  </si>
  <si>
    <t>Vodňany</t>
  </si>
  <si>
    <t>Český Krumlov</t>
  </si>
  <si>
    <t>VO</t>
  </si>
  <si>
    <t>DV</t>
  </si>
  <si>
    <t>SKB Český Krumlov "A"</t>
  </si>
  <si>
    <t>SKB Český Krumlov "B"</t>
  </si>
  <si>
    <t>SKB Český Krumlov "C"</t>
  </si>
  <si>
    <t>SKB Český Krumlov "D"</t>
  </si>
  <si>
    <t>České Budějovice</t>
  </si>
  <si>
    <t>CK A</t>
  </si>
  <si>
    <t>CK B</t>
  </si>
  <si>
    <t>CK C</t>
  </si>
  <si>
    <t>CK D</t>
  </si>
  <si>
    <t>CB A</t>
  </si>
  <si>
    <t>CB B</t>
  </si>
  <si>
    <t>o 1. - 4.místo</t>
  </si>
  <si>
    <t>o 5. - 8.místo</t>
  </si>
  <si>
    <t>Družstvo</t>
  </si>
  <si>
    <t>Body</t>
  </si>
  <si>
    <t>Pořadí</t>
  </si>
  <si>
    <t>(+/-) zápasy</t>
  </si>
  <si>
    <t>(+/-) sety</t>
  </si>
  <si>
    <t>(+/-) míčky</t>
  </si>
  <si>
    <t>Hodnocení utkání</t>
  </si>
  <si>
    <t>Vítěz každého utkání získává 3 body.</t>
  </si>
  <si>
    <t>Za nerozhodný výsledek získávají oba soupeři 2 body.</t>
  </si>
  <si>
    <t>Poražený získává 1 bod.</t>
  </si>
  <si>
    <t>Za nesehrané utkání získává družstvo, které utkání neodehrálo 0 bodů.</t>
  </si>
  <si>
    <t>Pořadí je určeno:</t>
  </si>
  <si>
    <t>a) počtem získaných bodů</t>
  </si>
  <si>
    <t>b) rozdílem vyhraných a prohraných zápasů</t>
  </si>
  <si>
    <t>c) rozdílem vyhraných a prohraných setů</t>
  </si>
  <si>
    <t>d) rozdílem vyhraných a prohraných míčů</t>
  </si>
  <si>
    <t>V případě shody všech kritérií rozhoduje los.</t>
  </si>
  <si>
    <t>Oblastní přebor smíšených družstev ŽÁKŮ 2020</t>
  </si>
  <si>
    <t>Vrchní rozhodčí:</t>
  </si>
  <si>
    <t>Klíma Jan</t>
  </si>
  <si>
    <t>remíza</t>
  </si>
  <si>
    <t>Výsledky setů</t>
  </si>
  <si>
    <t>Součet míčů</t>
  </si>
  <si>
    <t>Sety</t>
  </si>
  <si>
    <t xml:space="preserve">Zápasy  </t>
  </si>
  <si>
    <t>Disciplína:</t>
  </si>
  <si>
    <t>1. dvouhra chlapci</t>
  </si>
  <si>
    <t>:</t>
  </si>
  <si>
    <t>1. dvouhra dívky</t>
  </si>
  <si>
    <t>2. dvouhra chlapci</t>
  </si>
  <si>
    <t>2. dvouhra dívky</t>
  </si>
  <si>
    <t>Smíšená čtyřhra</t>
  </si>
  <si>
    <t>Získané body</t>
  </si>
  <si>
    <t>Vítěz</t>
  </si>
  <si>
    <t>18.1.2020 České Budějovice</t>
  </si>
  <si>
    <t>ZÁPIS O UTKÁNÍ SMÍŠENÝCH DRUŽSTEV</t>
  </si>
  <si>
    <t>Název soutěže:</t>
  </si>
  <si>
    <t>Kolo:</t>
  </si>
  <si>
    <t>Utkání:</t>
  </si>
  <si>
    <t>Družstvo "A"</t>
  </si>
  <si>
    <t>Datum:</t>
  </si>
  <si>
    <t>Družstvo "B"</t>
  </si>
  <si>
    <t>Místo:</t>
  </si>
  <si>
    <t xml:space="preserve">           Součet míčů</t>
  </si>
  <si>
    <t xml:space="preserve">        Sety</t>
  </si>
  <si>
    <t xml:space="preserve">  Body</t>
  </si>
  <si>
    <t>Rozhodčí</t>
  </si>
  <si>
    <t>1. dvouhra chlapců</t>
  </si>
  <si>
    <t>1. dvouhra dívek</t>
  </si>
  <si>
    <t>2. dvouhra chlapců</t>
  </si>
  <si>
    <t>2. dvouhra dívek</t>
  </si>
  <si>
    <t>VÍTĚZ:</t>
  </si>
  <si>
    <t>Vladimír Marek</t>
  </si>
  <si>
    <t>Podpis vrchního rozhodčího</t>
  </si>
  <si>
    <t>Potvrzujeme, že utkání bylo sehráno podle platných pravidel a soutěžního řádu.</t>
  </si>
  <si>
    <t>Námitky:</t>
  </si>
  <si>
    <t>……………………………………………………………………………………………………………………………………………………………………………………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</si>
  <si>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</si>
  <si>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</si>
  <si>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22.2.2020 Vodňany</t>
  </si>
  <si>
    <t>Oblastní přebor smíšených družstev žáků - 2020</t>
  </si>
  <si>
    <t>Jan Klíma</t>
  </si>
  <si>
    <t>SKB "A"</t>
  </si>
  <si>
    <t>o 5. - 8. místo</t>
  </si>
  <si>
    <t>o 1. - 4. místo</t>
  </si>
  <si>
    <t>Oblastní přebor smíšených družstev ŽÁKŮ 2020 - finálová část (14.3.2020 Český Krumlov)</t>
  </si>
  <si>
    <t>finále</t>
  </si>
  <si>
    <t>1.-4.</t>
  </si>
  <si>
    <t>5.-8.</t>
  </si>
  <si>
    <t>Oblastní přebor smíšených družstev ŽÁKŮ 2020 - základní část 1. a 3. kolo (18.1.2020 České Budějovice a 22.2.2020 Vodňany</t>
  </si>
  <si>
    <r>
      <rPr>
        <b/>
        <sz val="11"/>
        <color rgb="FFFF0000"/>
        <rFont val="Arial CE"/>
        <charset val="238"/>
      </rPr>
      <t xml:space="preserve">SK Dobrá Voda </t>
    </r>
    <r>
      <rPr>
        <b/>
        <sz val="11"/>
        <rFont val="Arial CE"/>
        <family val="2"/>
        <charset val="238"/>
      </rPr>
      <t xml:space="preserve">- </t>
    </r>
    <r>
      <rPr>
        <sz val="11"/>
        <rFont val="Arial CE"/>
        <charset val="238"/>
      </rPr>
      <t>SKB Český Krumlov "B"</t>
    </r>
  </si>
  <si>
    <r>
      <rPr>
        <sz val="11"/>
        <rFont val="Arial CE"/>
        <charset val="238"/>
      </rPr>
      <t>SK Dobrá Voda</t>
    </r>
    <r>
      <rPr>
        <b/>
        <sz val="11"/>
        <rFont val="Arial CE"/>
        <family val="2"/>
        <charset val="238"/>
      </rPr>
      <t xml:space="preserve"> - </t>
    </r>
    <r>
      <rPr>
        <b/>
        <sz val="11"/>
        <color rgb="FFFF0000"/>
        <rFont val="Arial CE"/>
        <charset val="238"/>
      </rPr>
      <t>SKB Český Krumlov "B"</t>
    </r>
  </si>
  <si>
    <r>
      <rPr>
        <b/>
        <sz val="11"/>
        <color rgb="FFFF0000"/>
        <rFont val="Arial CE"/>
        <charset val="238"/>
      </rPr>
      <t xml:space="preserve">Sokol České Budějovice "B" </t>
    </r>
    <r>
      <rPr>
        <b/>
        <sz val="11"/>
        <rFont val="Arial CE"/>
        <family val="2"/>
        <charset val="238"/>
      </rPr>
      <t xml:space="preserve">- </t>
    </r>
    <r>
      <rPr>
        <sz val="11"/>
        <rFont val="Arial CE"/>
        <charset val="238"/>
      </rPr>
      <t>Sokol Vodňany</t>
    </r>
  </si>
  <si>
    <r>
      <rPr>
        <sz val="11"/>
        <rFont val="Arial CE"/>
        <charset val="238"/>
      </rPr>
      <t>Sokol České Budějovice "B"</t>
    </r>
    <r>
      <rPr>
        <b/>
        <sz val="11"/>
        <rFont val="Arial CE"/>
        <family val="2"/>
        <charset val="238"/>
      </rPr>
      <t xml:space="preserve"> - </t>
    </r>
    <r>
      <rPr>
        <b/>
        <sz val="11"/>
        <color rgb="FFFF0000"/>
        <rFont val="Arial CE"/>
        <charset val="238"/>
      </rPr>
      <t>Sokol Vodňany</t>
    </r>
  </si>
  <si>
    <r>
      <rPr>
        <b/>
        <sz val="11"/>
        <color rgb="FFFF0000"/>
        <rFont val="Arial CE"/>
        <charset val="238"/>
      </rPr>
      <t xml:space="preserve">SKB Český Krumlov "D" </t>
    </r>
    <r>
      <rPr>
        <b/>
        <sz val="11"/>
        <rFont val="Arial CE"/>
        <family val="2"/>
        <charset val="238"/>
      </rPr>
      <t xml:space="preserve">- </t>
    </r>
    <r>
      <rPr>
        <sz val="11"/>
        <rFont val="Arial CE"/>
        <charset val="238"/>
      </rPr>
      <t>Sokol České Budějovice "A"</t>
    </r>
  </si>
  <si>
    <r>
      <rPr>
        <sz val="11"/>
        <color theme="1"/>
        <rFont val="Arial CE"/>
        <charset val="238"/>
      </rPr>
      <t xml:space="preserve">SKB Český Krumlov "D" - </t>
    </r>
    <r>
      <rPr>
        <b/>
        <sz val="11"/>
        <color rgb="FFFF0000"/>
        <rFont val="Arial CE"/>
        <charset val="238"/>
      </rPr>
      <t>Sokol České Budějovice "A"</t>
    </r>
  </si>
  <si>
    <r>
      <rPr>
        <b/>
        <sz val="11"/>
        <color rgb="FFFF0000"/>
        <rFont val="Arial CE"/>
        <charset val="238"/>
      </rPr>
      <t xml:space="preserve">SKB Český Krumlov "A" </t>
    </r>
    <r>
      <rPr>
        <sz val="11"/>
        <rFont val="Arial CE"/>
        <charset val="238"/>
      </rPr>
      <t xml:space="preserve">- SKB Český Krumlov "C" </t>
    </r>
    <r>
      <rPr>
        <b/>
        <sz val="11"/>
        <rFont val="Arial CE"/>
        <family val="2"/>
        <charset val="238"/>
      </rPr>
      <t/>
    </r>
  </si>
  <si>
    <r>
      <rPr>
        <sz val="11"/>
        <rFont val="Arial CE"/>
        <charset val="238"/>
      </rPr>
      <t>SKB Český Krumlov "A"</t>
    </r>
    <r>
      <rPr>
        <b/>
        <sz val="11"/>
        <rFont val="Arial CE"/>
        <family val="2"/>
        <charset val="238"/>
      </rPr>
      <t xml:space="preserve"> - </t>
    </r>
    <r>
      <rPr>
        <b/>
        <sz val="11"/>
        <color rgb="FFFF0000"/>
        <rFont val="Arial CE"/>
        <charset val="238"/>
      </rPr>
      <t>SKB Český Krumlov "C"</t>
    </r>
  </si>
  <si>
    <t>SKB "C"</t>
  </si>
  <si>
    <t>CB "A"</t>
  </si>
  <si>
    <t>CB "B"</t>
  </si>
  <si>
    <t>SKB "D"</t>
  </si>
  <si>
    <t>SKB "B"</t>
  </si>
  <si>
    <t>Klíma</t>
  </si>
  <si>
    <t>Hálková</t>
  </si>
  <si>
    <t>Zubr</t>
  </si>
  <si>
    <t>Marková</t>
  </si>
  <si>
    <t>Zubr - Hálková</t>
  </si>
  <si>
    <t>Bouberle</t>
  </si>
  <si>
    <t>Bouberlová</t>
  </si>
  <si>
    <t>Hron</t>
  </si>
  <si>
    <t>Nováková</t>
  </si>
  <si>
    <t>Bouberle - Bouberlová</t>
  </si>
  <si>
    <t>Chládek</t>
  </si>
  <si>
    <t>Šemberová</t>
  </si>
  <si>
    <t>Duda</t>
  </si>
  <si>
    <t>Vortelová</t>
  </si>
  <si>
    <t>Chládek - Šemberová</t>
  </si>
  <si>
    <t>Buchálek</t>
  </si>
  <si>
    <t>Buchálková</t>
  </si>
  <si>
    <t>Vrchotický</t>
  </si>
  <si>
    <t>Dvořáková</t>
  </si>
  <si>
    <t>Vrchotický - Buchálková</t>
  </si>
  <si>
    <t>Došek</t>
  </si>
  <si>
    <t>Krupczová</t>
  </si>
  <si>
    <t>Neubauer</t>
  </si>
  <si>
    <t>Hamplová</t>
  </si>
  <si>
    <t>Sýkora - Krupczová</t>
  </si>
  <si>
    <t>Šmikmátor</t>
  </si>
  <si>
    <t>Nepivodová</t>
  </si>
  <si>
    <t>Nepivoda</t>
  </si>
  <si>
    <t>Krištofová</t>
  </si>
  <si>
    <t>Šmikmátor - Hulcová</t>
  </si>
  <si>
    <t>Jurný</t>
  </si>
  <si>
    <t>Fišerová</t>
  </si>
  <si>
    <t>Pražák</t>
  </si>
  <si>
    <t>Kozáková</t>
  </si>
  <si>
    <t>Jurný - Mikešová</t>
  </si>
  <si>
    <t>Šváb</t>
  </si>
  <si>
    <t>Půlpánová</t>
  </si>
  <si>
    <t>Marťan</t>
  </si>
  <si>
    <t>Pražáková</t>
  </si>
  <si>
    <t>Šváb - Pavlyková</t>
  </si>
  <si>
    <t>Duda - Vortelová</t>
  </si>
  <si>
    <t>Klíma - Hálková</t>
  </si>
  <si>
    <t>Hulcová</t>
  </si>
  <si>
    <t>Nepivoda - Nepivodová</t>
  </si>
  <si>
    <t>Sýkora</t>
  </si>
  <si>
    <t>Došek - Hamplová</t>
  </si>
  <si>
    <t>Pavlyková</t>
  </si>
  <si>
    <t>Marťan - Pražáková</t>
  </si>
  <si>
    <t>Mikešová</t>
  </si>
  <si>
    <t>Martinovský</t>
  </si>
  <si>
    <t>Pražák - Fišerová</t>
  </si>
  <si>
    <t>Duda - Šemberová</t>
  </si>
  <si>
    <t>Pražák - Kozáková</t>
  </si>
  <si>
    <t>Šmikmátor - Krištofová</t>
  </si>
  <si>
    <t>Buchálek - Dvořáková</t>
  </si>
  <si>
    <t>Zubr - Marková</t>
  </si>
  <si>
    <t>Martinovský - Fišerová</t>
  </si>
  <si>
    <t>Vrchotický - Dvořáková</t>
  </si>
  <si>
    <t>Neubauer - Krupczová</t>
  </si>
  <si>
    <t>Śmikmátor</t>
  </si>
  <si>
    <t>Šmikmátor - Nepivodová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</si>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</sst>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d/m/yyyy;@"/>
  </numFmts>
  <fonts count="46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1"/>
      <name val="Arial"/>
      <family val="2"/>
    </font>
    <font>
      <b/>
      <sz val="12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u/>
      <sz val="11"/>
      <color indexed="8"/>
      <name val="Tahoma"/>
      <family val="2"/>
      <charset val="238"/>
    </font>
    <font>
      <b/>
      <sz val="2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9"/>
      <name val="Arial CE"/>
      <family val="2"/>
      <charset val="238"/>
    </font>
    <font>
      <sz val="6"/>
      <name val="Small Fonts"/>
      <family val="2"/>
      <charset val="238"/>
    </font>
    <font>
      <b/>
      <sz val="10"/>
      <name val="Arial CE"/>
      <charset val="238"/>
    </font>
    <font>
      <sz val="12"/>
      <name val="UniverseEE"/>
      <family val="1"/>
      <charset val="238"/>
    </font>
    <font>
      <b/>
      <sz val="12"/>
      <name val="UniverseEE"/>
      <family val="1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 CE"/>
      <family val="2"/>
      <charset val="238"/>
    </font>
    <font>
      <sz val="9"/>
      <name val="UniverseEE"/>
      <family val="1"/>
      <charset val="238"/>
    </font>
    <font>
      <sz val="9"/>
      <name val="Arial CE"/>
      <family val="2"/>
      <charset val="238"/>
    </font>
    <font>
      <i/>
      <sz val="12"/>
      <name val="Arial CE"/>
      <family val="2"/>
      <charset val="238"/>
    </font>
    <font>
      <sz val="8"/>
      <name val="Arial CE"/>
      <family val="2"/>
      <charset val="238"/>
    </font>
    <font>
      <b/>
      <sz val="20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sz val="11"/>
      <color theme="1"/>
      <name val="Arial CE"/>
      <charset val="238"/>
    </font>
    <font>
      <sz val="11"/>
      <color rgb="FFFF0000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0" fillId="0" borderId="0">
      <alignment horizontal="center" vertical="center" wrapText="1"/>
    </xf>
    <xf numFmtId="0" fontId="22" fillId="0" borderId="0">
      <alignment horizontal="center" vertical="center"/>
    </xf>
    <xf numFmtId="0" fontId="23" fillId="0" borderId="0">
      <alignment vertical="center"/>
    </xf>
    <xf numFmtId="0" fontId="26" fillId="0" borderId="0"/>
    <xf numFmtId="44" fontId="23" fillId="0" borderId="0" applyFill="0" applyBorder="0" applyProtection="0">
      <alignment horizontal="center"/>
    </xf>
    <xf numFmtId="0" fontId="28" fillId="0" borderId="0">
      <alignment horizontal="center" vertical="center"/>
    </xf>
    <xf numFmtId="0" fontId="23" fillId="0" borderId="0">
      <alignment horizontal="center" vertical="center"/>
    </xf>
  </cellStyleXfs>
  <cellXfs count="350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14" fontId="1" fillId="0" borderId="11" xfId="1" applyNumberFormat="1" applyFill="1" applyBorder="1" applyAlignment="1">
      <alignment horizontal="center"/>
    </xf>
    <xf numFmtId="14" fontId="1" fillId="0" borderId="0" xfId="1" applyNumberFormat="1" applyFill="1" applyBorder="1" applyAlignment="1">
      <alignment horizontal="center"/>
    </xf>
    <xf numFmtId="0" fontId="0" fillId="0" borderId="0" xfId="0" applyAlignment="1">
      <alignment wrapText="1"/>
    </xf>
    <xf numFmtId="0" fontId="6" fillId="5" borderId="16" xfId="1" applyFont="1" applyFill="1" applyBorder="1" applyAlignment="1">
      <alignment horizontal="right" vertical="center" wrapText="1"/>
    </xf>
    <xf numFmtId="0" fontId="5" fillId="6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15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1" fontId="0" fillId="7" borderId="0" xfId="0" applyNumberFormat="1" applyFill="1" applyAlignment="1">
      <alignment horizontal="center"/>
    </xf>
    <xf numFmtId="0" fontId="0" fillId="7" borderId="0" xfId="0" applyFill="1"/>
    <xf numFmtId="1" fontId="17" fillId="0" borderId="0" xfId="0" applyNumberFormat="1" applyFont="1" applyAlignment="1">
      <alignment horizontal="center"/>
    </xf>
    <xf numFmtId="0" fontId="9" fillId="0" borderId="0" xfId="0" applyFont="1"/>
    <xf numFmtId="1" fontId="18" fillId="0" borderId="0" xfId="0" applyNumberFormat="1" applyFont="1"/>
    <xf numFmtId="0" fontId="18" fillId="0" borderId="0" xfId="0" applyFont="1"/>
    <xf numFmtId="2" fontId="18" fillId="0" borderId="0" xfId="0" applyNumberFormat="1" applyFont="1" applyProtection="1">
      <protection locked="0"/>
    </xf>
    <xf numFmtId="2" fontId="19" fillId="0" borderId="0" xfId="0" applyNumberFormat="1" applyFont="1" applyAlignment="1" applyProtection="1">
      <alignment horizontal="center"/>
      <protection locked="0"/>
    </xf>
    <xf numFmtId="0" fontId="17" fillId="4" borderId="33" xfId="0" applyFont="1" applyFill="1" applyBorder="1"/>
    <xf numFmtId="0" fontId="17" fillId="4" borderId="33" xfId="0" applyFont="1" applyFill="1" applyBorder="1" applyAlignment="1" applyProtection="1">
      <alignment horizontal="center"/>
      <protection locked="0"/>
    </xf>
    <xf numFmtId="0" fontId="17" fillId="4" borderId="34" xfId="2" applyFont="1" applyFill="1" applyBorder="1" applyAlignment="1" applyProtection="1">
      <alignment horizontal="centerContinuous" vertical="center"/>
      <protection locked="0"/>
    </xf>
    <xf numFmtId="0" fontId="17" fillId="4" borderId="35" xfId="2" applyFont="1" applyFill="1" applyBorder="1" applyAlignment="1" applyProtection="1">
      <alignment horizontal="centerContinuous" vertical="center"/>
      <protection locked="0"/>
    </xf>
    <xf numFmtId="0" fontId="17" fillId="4" borderId="36" xfId="2" applyFont="1" applyFill="1" applyBorder="1" applyAlignment="1" applyProtection="1">
      <alignment horizontal="centerContinuous" vertical="center"/>
      <protection locked="0"/>
    </xf>
    <xf numFmtId="0" fontId="17" fillId="4" borderId="37" xfId="2" applyFont="1" applyFill="1" applyBorder="1" applyAlignment="1" applyProtection="1">
      <alignment horizontal="centerContinuous" vertical="center"/>
      <protection locked="0"/>
    </xf>
    <xf numFmtId="0" fontId="17" fillId="0" borderId="0" xfId="0" applyFont="1"/>
    <xf numFmtId="0" fontId="18" fillId="0" borderId="39" xfId="0" applyFont="1" applyFill="1" applyBorder="1"/>
    <xf numFmtId="0" fontId="18" fillId="0" borderId="39" xfId="0" applyFont="1" applyBorder="1" applyAlignment="1" applyProtection="1">
      <alignment horizontal="center"/>
      <protection locked="0"/>
    </xf>
    <xf numFmtId="0" fontId="18" fillId="0" borderId="25" xfId="3" applyFont="1" applyBorder="1" applyProtection="1">
      <alignment horizontal="center" vertical="center"/>
      <protection locked="0"/>
    </xf>
    <xf numFmtId="0" fontId="18" fillId="0" borderId="40" xfId="3" applyFont="1" applyBorder="1" applyProtection="1">
      <alignment horizontal="center" vertical="center"/>
      <protection locked="0"/>
    </xf>
    <xf numFmtId="0" fontId="18" fillId="0" borderId="41" xfId="3" applyFont="1" applyBorder="1" applyProtection="1">
      <alignment horizontal="center" vertical="center"/>
      <protection locked="0"/>
    </xf>
    <xf numFmtId="0" fontId="18" fillId="0" borderId="42" xfId="3" applyFont="1" applyBorder="1" applyAlignment="1" applyProtection="1">
      <alignment horizontal="center" vertical="center"/>
      <protection hidden="1"/>
    </xf>
    <xf numFmtId="0" fontId="18" fillId="0" borderId="41" xfId="3" applyFont="1" applyBorder="1" applyAlignment="1" applyProtection="1">
      <alignment horizontal="center" vertical="center"/>
      <protection hidden="1"/>
    </xf>
    <xf numFmtId="0" fontId="18" fillId="0" borderId="42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7" xfId="0" applyFont="1" applyFill="1" applyBorder="1"/>
    <xf numFmtId="0" fontId="18" fillId="0" borderId="7" xfId="0" applyFont="1" applyBorder="1" applyAlignment="1" applyProtection="1">
      <alignment horizontal="center"/>
      <protection locked="0"/>
    </xf>
    <xf numFmtId="0" fontId="18" fillId="0" borderId="33" xfId="0" applyFont="1" applyBorder="1" applyAlignment="1">
      <alignment horizontal="left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43" xfId="3" applyFont="1" applyBorder="1" applyProtection="1">
      <alignment horizontal="center" vertical="center"/>
      <protection locked="0"/>
    </xf>
    <xf numFmtId="0" fontId="18" fillId="0" borderId="37" xfId="3" applyFont="1" applyBorder="1" applyProtection="1">
      <alignment horizontal="center" vertical="center"/>
      <protection locked="0"/>
    </xf>
    <xf numFmtId="0" fontId="18" fillId="0" borderId="44" xfId="3" applyFont="1" applyBorder="1" applyAlignment="1" applyProtection="1">
      <alignment horizontal="center" vertical="center"/>
      <protection hidden="1"/>
    </xf>
    <xf numFmtId="0" fontId="18" fillId="0" borderId="37" xfId="3" applyFont="1" applyBorder="1" applyAlignment="1" applyProtection="1">
      <alignment horizontal="center" vertical="center"/>
      <protection hidden="1"/>
    </xf>
    <xf numFmtId="0" fontId="18" fillId="0" borderId="44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7" fillId="4" borderId="39" xfId="0" applyFont="1" applyFill="1" applyBorder="1"/>
    <xf numFmtId="1" fontId="17" fillId="4" borderId="39" xfId="0" applyNumberFormat="1" applyFont="1" applyFill="1" applyBorder="1" applyAlignment="1" applyProtection="1">
      <alignment horizontal="center"/>
      <protection locked="0"/>
    </xf>
    <xf numFmtId="0" fontId="17" fillId="4" borderId="26" xfId="0" applyFont="1" applyFill="1" applyBorder="1" applyProtection="1">
      <protection locked="0"/>
    </xf>
    <xf numFmtId="0" fontId="17" fillId="4" borderId="25" xfId="0" applyFont="1" applyFill="1" applyBorder="1" applyProtection="1">
      <protection locked="0"/>
    </xf>
    <xf numFmtId="0" fontId="17" fillId="4" borderId="41" xfId="0" applyFont="1" applyFill="1" applyBorder="1" applyProtection="1">
      <protection locked="0"/>
    </xf>
    <xf numFmtId="0" fontId="17" fillId="4" borderId="39" xfId="0" applyFont="1" applyFill="1" applyBorder="1" applyAlignment="1">
      <alignment horizontal="center"/>
    </xf>
    <xf numFmtId="0" fontId="17" fillId="4" borderId="39" xfId="3" applyFont="1" applyFill="1" applyBorder="1" applyAlignment="1" applyProtection="1">
      <alignment horizontal="center" vertical="center"/>
      <protection hidden="1"/>
    </xf>
    <xf numFmtId="1" fontId="17" fillId="0" borderId="0" xfId="0" applyNumberFormat="1" applyFont="1" applyFill="1" applyAlignment="1">
      <alignment horizontal="center"/>
    </xf>
    <xf numFmtId="0" fontId="17" fillId="9" borderId="7" xfId="0" applyFont="1" applyFill="1" applyBorder="1"/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>
      <alignment horizontal="center"/>
    </xf>
    <xf numFmtId="0" fontId="17" fillId="0" borderId="0" xfId="3" applyFont="1" applyFill="1" applyBorder="1" applyAlignment="1" applyProtection="1">
      <alignment horizontal="center" vertical="center"/>
      <protection hidden="1"/>
    </xf>
    <xf numFmtId="0" fontId="17" fillId="0" borderId="0" xfId="0" applyFont="1" applyFill="1"/>
    <xf numFmtId="0" fontId="17" fillId="0" borderId="0" xfId="0" applyFont="1" applyFill="1" applyBorder="1"/>
    <xf numFmtId="1" fontId="21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0" fontId="9" fillId="0" borderId="0" xfId="0" applyFont="1" applyFill="1"/>
    <xf numFmtId="0" fontId="0" fillId="0" borderId="0" xfId="0" applyFill="1" applyProtection="1">
      <protection locked="0"/>
    </xf>
    <xf numFmtId="0" fontId="0" fillId="0" borderId="0" xfId="0" applyFill="1"/>
    <xf numFmtId="0" fontId="9" fillId="10" borderId="0" xfId="0" applyFont="1" applyFill="1"/>
    <xf numFmtId="0" fontId="0" fillId="10" borderId="0" xfId="0" applyFill="1" applyProtection="1">
      <protection locked="0"/>
    </xf>
    <xf numFmtId="0" fontId="0" fillId="10" borderId="0" xfId="0" applyFill="1"/>
    <xf numFmtId="0" fontId="17" fillId="0" borderId="0" xfId="0" applyFont="1" applyFill="1" applyBorder="1" applyAlignment="1" applyProtection="1">
      <alignment horizontal="center"/>
      <protection locked="0"/>
    </xf>
    <xf numFmtId="0" fontId="25" fillId="0" borderId="0" xfId="0" applyFont="1"/>
    <xf numFmtId="0" fontId="27" fillId="0" borderId="45" xfId="5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27" fillId="0" borderId="46" xfId="0" applyFont="1" applyBorder="1" applyAlignment="1">
      <alignment vertical="center"/>
    </xf>
    <xf numFmtId="0" fontId="25" fillId="0" borderId="46" xfId="0" applyFont="1" applyBorder="1" applyAlignment="1">
      <alignment horizontal="right" vertical="center"/>
    </xf>
    <xf numFmtId="0" fontId="25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vertical="center"/>
    </xf>
    <xf numFmtId="0" fontId="27" fillId="0" borderId="48" xfId="5" applyFont="1" applyBorder="1" applyAlignment="1">
      <alignment vertical="center"/>
    </xf>
    <xf numFmtId="44" fontId="3" fillId="0" borderId="41" xfId="6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9" fillId="0" borderId="25" xfId="7" applyFont="1" applyBorder="1" applyAlignment="1">
      <alignment horizontal="center"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14" fontId="25" fillId="0" borderId="25" xfId="0" applyNumberFormat="1" applyFont="1" applyBorder="1" applyAlignment="1" applyProtection="1">
      <alignment vertical="center"/>
      <protection locked="0"/>
    </xf>
    <xf numFmtId="164" fontId="25" fillId="0" borderId="51" xfId="0" applyNumberFormat="1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51" xfId="0" applyFont="1" applyBorder="1" applyAlignment="1" applyProtection="1">
      <alignment horizontal="center" vertical="center"/>
      <protection locked="0"/>
    </xf>
    <xf numFmtId="0" fontId="27" fillId="0" borderId="5" xfId="5" applyFont="1" applyBorder="1" applyAlignment="1">
      <alignment vertical="center"/>
    </xf>
    <xf numFmtId="0" fontId="29" fillId="0" borderId="52" xfId="7" applyFont="1" applyBorder="1" applyAlignment="1">
      <alignment horizontal="center" vertical="center"/>
    </xf>
    <xf numFmtId="0" fontId="30" fillId="0" borderId="11" xfId="7" applyFont="1" applyBorder="1" applyAlignment="1" applyProtection="1">
      <alignment horizontal="center" vertical="center"/>
      <protection locked="0"/>
    </xf>
    <xf numFmtId="0" fontId="29" fillId="0" borderId="11" xfId="7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3" fillId="0" borderId="17" xfId="8" applyFont="1" applyBorder="1">
      <alignment horizontal="center" vertical="center"/>
    </xf>
    <xf numFmtId="0" fontId="3" fillId="0" borderId="54" xfId="8" applyFont="1" applyBorder="1">
      <alignment horizontal="center" vertical="center"/>
    </xf>
    <xf numFmtId="0" fontId="29" fillId="0" borderId="15" xfId="2" applyFont="1" applyBorder="1" applyAlignment="1">
      <alignment horizontal="center" vertical="center"/>
    </xf>
    <xf numFmtId="0" fontId="29" fillId="0" borderId="54" xfId="0" applyFont="1" applyFill="1" applyBorder="1" applyAlignment="1">
      <alignment horizontal="center"/>
    </xf>
    <xf numFmtId="0" fontId="29" fillId="0" borderId="15" xfId="2" applyFont="1" applyBorder="1" applyAlignment="1">
      <alignment vertical="center"/>
    </xf>
    <xf numFmtId="0" fontId="29" fillId="0" borderId="54" xfId="0" applyFont="1" applyFill="1" applyBorder="1"/>
    <xf numFmtId="0" fontId="29" fillId="0" borderId="2" xfId="2" applyFont="1" applyBorder="1" applyAlignment="1">
      <alignment horizontal="centerContinuous" vertical="center"/>
    </xf>
    <xf numFmtId="0" fontId="3" fillId="0" borderId="56" xfId="8" applyFont="1" applyBorder="1">
      <alignment horizontal="center" vertical="center"/>
    </xf>
    <xf numFmtId="44" fontId="3" fillId="0" borderId="35" xfId="6" applyFont="1" applyBorder="1">
      <alignment horizontal="center"/>
    </xf>
    <xf numFmtId="0" fontId="3" fillId="0" borderId="35" xfId="8" applyFont="1" applyBorder="1">
      <alignment horizontal="center" vertical="center"/>
    </xf>
    <xf numFmtId="0" fontId="31" fillId="0" borderId="33" xfId="2" applyFont="1" applyBorder="1" applyAlignment="1">
      <alignment horizontal="centerContinuous" vertical="center"/>
    </xf>
    <xf numFmtId="0" fontId="31" fillId="0" borderId="37" xfId="2" applyFont="1" applyBorder="1" applyAlignment="1">
      <alignment horizontal="centerContinuous" vertical="center"/>
    </xf>
    <xf numFmtId="0" fontId="31" fillId="0" borderId="43" xfId="2" applyFont="1" applyBorder="1" applyAlignment="1">
      <alignment horizontal="centerContinuous" vertical="center"/>
    </xf>
    <xf numFmtId="0" fontId="25" fillId="0" borderId="36" xfId="0" applyFont="1" applyBorder="1"/>
    <xf numFmtId="0" fontId="25" fillId="0" borderId="35" xfId="0" applyFont="1" applyBorder="1"/>
    <xf numFmtId="0" fontId="31" fillId="0" borderId="57" xfId="0" applyFont="1" applyBorder="1" applyAlignment="1">
      <alignment horizontal="center" vertical="center"/>
    </xf>
    <xf numFmtId="0" fontId="29" fillId="0" borderId="27" xfId="2" applyFont="1" applyBorder="1" applyAlignment="1">
      <alignment horizontal="left" vertical="center" wrapText="1" indent="1"/>
    </xf>
    <xf numFmtId="0" fontId="25" fillId="0" borderId="41" xfId="8" applyFont="1" applyBorder="1" applyAlignment="1" applyProtection="1">
      <alignment horizontal="left" vertical="center" indent="1"/>
      <protection locked="0"/>
    </xf>
    <xf numFmtId="49" fontId="25" fillId="0" borderId="58" xfId="3" applyNumberFormat="1" applyFont="1" applyBorder="1" applyProtection="1">
      <alignment horizontal="center" vertical="center"/>
      <protection locked="0"/>
    </xf>
    <xf numFmtId="49" fontId="25" fillId="0" borderId="59" xfId="3" applyNumberFormat="1" applyFont="1" applyBorder="1">
      <alignment horizontal="center" vertical="center"/>
    </xf>
    <xf numFmtId="49" fontId="25" fillId="0" borderId="60" xfId="3" applyNumberFormat="1" applyFont="1" applyBorder="1" applyProtection="1">
      <alignment horizontal="center" vertical="center"/>
      <protection locked="0"/>
    </xf>
    <xf numFmtId="49" fontId="27" fillId="0" borderId="61" xfId="3" applyNumberFormat="1" applyFont="1" applyBorder="1">
      <alignment horizontal="center" vertical="center"/>
    </xf>
    <xf numFmtId="49" fontId="27" fillId="0" borderId="60" xfId="3" applyNumberFormat="1" applyFont="1" applyBorder="1">
      <alignment horizontal="center" vertical="center"/>
    </xf>
    <xf numFmtId="0" fontId="27" fillId="0" borderId="61" xfId="3" applyFont="1" applyBorder="1" applyProtection="1">
      <alignment horizontal="center" vertical="center"/>
      <protection locked="0"/>
    </xf>
    <xf numFmtId="0" fontId="27" fillId="0" borderId="60" xfId="3" applyFont="1" applyBorder="1" applyProtection="1">
      <alignment horizontal="center" vertical="center"/>
      <protection locked="0"/>
    </xf>
    <xf numFmtId="0" fontId="25" fillId="0" borderId="51" xfId="0" applyFont="1" applyBorder="1" applyAlignment="1">
      <alignment horizontal="center" vertical="center" wrapText="1"/>
    </xf>
    <xf numFmtId="49" fontId="25" fillId="0" borderId="8" xfId="3" applyNumberFormat="1" applyFont="1" applyBorder="1" applyProtection="1">
      <alignment horizontal="center" vertical="center"/>
      <protection locked="0"/>
    </xf>
    <xf numFmtId="49" fontId="25" fillId="0" borderId="9" xfId="3" applyNumberFormat="1" applyFont="1" applyBorder="1">
      <alignment horizontal="center" vertical="center"/>
    </xf>
    <xf numFmtId="49" fontId="25" fillId="0" borderId="10" xfId="3" applyNumberFormat="1" applyFont="1" applyBorder="1" applyProtection="1">
      <alignment horizontal="center" vertical="center"/>
      <protection locked="0"/>
    </xf>
    <xf numFmtId="49" fontId="27" fillId="0" borderId="62" xfId="3" applyNumberFormat="1" applyFont="1" applyBorder="1">
      <alignment horizontal="center" vertical="center"/>
    </xf>
    <xf numFmtId="49" fontId="27" fillId="0" borderId="10" xfId="3" applyNumberFormat="1" applyFont="1" applyBorder="1">
      <alignment horizontal="center" vertical="center"/>
    </xf>
    <xf numFmtId="0" fontId="27" fillId="0" borderId="62" xfId="3" applyFont="1" applyBorder="1" applyProtection="1">
      <alignment horizontal="center" vertical="center"/>
      <protection locked="0"/>
    </xf>
    <xf numFmtId="0" fontId="27" fillId="0" borderId="10" xfId="3" applyFont="1" applyBorder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left" vertical="center" indent="1"/>
      <protection locked="0"/>
    </xf>
    <xf numFmtId="0" fontId="32" fillId="11" borderId="13" xfId="4" applyFont="1" applyFill="1" applyBorder="1">
      <alignment vertical="center"/>
    </xf>
    <xf numFmtId="0" fontId="24" fillId="11" borderId="14" xfId="0" applyFont="1" applyFill="1" applyBorder="1" applyAlignment="1" applyProtection="1">
      <alignment horizontal="left" vertical="center" indent="1"/>
      <protection locked="0"/>
    </xf>
    <xf numFmtId="0" fontId="25" fillId="11" borderId="14" xfId="0" applyFont="1" applyFill="1" applyBorder="1"/>
    <xf numFmtId="0" fontId="3" fillId="11" borderId="14" xfId="8" applyFont="1" applyFill="1" applyBorder="1">
      <alignment horizontal="center" vertical="center"/>
    </xf>
    <xf numFmtId="0" fontId="3" fillId="0" borderId="63" xfId="8" applyFont="1" applyBorder="1">
      <alignment horizontal="center" vertical="center"/>
    </xf>
    <xf numFmtId="0" fontId="3" fillId="0" borderId="18" xfId="8" applyFont="1" applyBorder="1">
      <alignment horizontal="center" vertical="center"/>
    </xf>
    <xf numFmtId="0" fontId="3" fillId="0" borderId="64" xfId="8" applyFont="1" applyBorder="1">
      <alignment horizontal="center" vertical="center"/>
    </xf>
    <xf numFmtId="0" fontId="3" fillId="0" borderId="65" xfId="8" applyFont="1" applyBorder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7" fillId="0" borderId="0" xfId="3" applyFont="1">
      <alignment horizontal="center" vertical="center"/>
    </xf>
    <xf numFmtId="0" fontId="31" fillId="0" borderId="0" xfId="2" applyFont="1" applyBorder="1" applyAlignment="1">
      <alignment horizontal="right" vertical="center"/>
    </xf>
    <xf numFmtId="0" fontId="25" fillId="0" borderId="0" xfId="5" applyFont="1"/>
    <xf numFmtId="0" fontId="21" fillId="0" borderId="0" xfId="5" applyFont="1"/>
    <xf numFmtId="0" fontId="27" fillId="0" borderId="0" xfId="5" applyFont="1"/>
    <xf numFmtId="0" fontId="31" fillId="0" borderId="0" xfId="5" applyFont="1"/>
    <xf numFmtId="0" fontId="25" fillId="0" borderId="0" xfId="0" applyFont="1" applyBorder="1"/>
    <xf numFmtId="0" fontId="31" fillId="0" borderId="0" xfId="0" applyFont="1"/>
    <xf numFmtId="0" fontId="0" fillId="0" borderId="0" xfId="0" applyBorder="1"/>
    <xf numFmtId="0" fontId="5" fillId="5" borderId="19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8" fillId="7" borderId="78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10" fillId="5" borderId="78" xfId="1" applyFont="1" applyFill="1" applyBorder="1" applyAlignment="1">
      <alignment horizontal="center" vertical="center" wrapText="1"/>
    </xf>
    <xf numFmtId="1" fontId="34" fillId="0" borderId="22" xfId="0" applyNumberFormat="1" applyFont="1" applyBorder="1" applyAlignment="1">
      <alignment horizontal="center" vertical="center"/>
    </xf>
    <xf numFmtId="0" fontId="39" fillId="3" borderId="1" xfId="0" applyFont="1" applyFill="1" applyBorder="1" applyAlignment="1">
      <alignment vertical="center"/>
    </xf>
    <xf numFmtId="0" fontId="39" fillId="3" borderId="15" xfId="0" applyFont="1" applyFill="1" applyBorder="1" applyAlignment="1">
      <alignment vertical="center"/>
    </xf>
    <xf numFmtId="0" fontId="39" fillId="3" borderId="2" xfId="0" applyFont="1" applyFill="1" applyBorder="1" applyAlignment="1">
      <alignment vertical="center"/>
    </xf>
    <xf numFmtId="0" fontId="39" fillId="3" borderId="3" xfId="0" applyFont="1" applyFill="1" applyBorder="1" applyAlignment="1">
      <alignment vertical="center"/>
    </xf>
    <xf numFmtId="0" fontId="39" fillId="3" borderId="0" xfId="0" applyFont="1" applyFill="1" applyBorder="1" applyAlignment="1">
      <alignment vertical="center"/>
    </xf>
    <xf numFmtId="0" fontId="39" fillId="3" borderId="4" xfId="0" applyFont="1" applyFill="1" applyBorder="1" applyAlignment="1">
      <alignment vertical="center"/>
    </xf>
    <xf numFmtId="0" fontId="39" fillId="3" borderId="5" xfId="0" applyFont="1" applyFill="1" applyBorder="1" applyAlignment="1">
      <alignment vertical="center"/>
    </xf>
    <xf numFmtId="0" fontId="39" fillId="3" borderId="11" xfId="0" applyFont="1" applyFill="1" applyBorder="1" applyAlignment="1">
      <alignment vertical="center"/>
    </xf>
    <xf numFmtId="0" fontId="39" fillId="3" borderId="6" xfId="0" applyFont="1" applyFill="1" applyBorder="1" applyAlignment="1">
      <alignment vertical="center"/>
    </xf>
    <xf numFmtId="0" fontId="40" fillId="3" borderId="1" xfId="0" applyFont="1" applyFill="1" applyBorder="1" applyAlignment="1">
      <alignment vertical="center"/>
    </xf>
    <xf numFmtId="0" fontId="40" fillId="3" borderId="15" xfId="0" applyFont="1" applyFill="1" applyBorder="1" applyAlignment="1">
      <alignment vertical="center"/>
    </xf>
    <xf numFmtId="0" fontId="40" fillId="3" borderId="2" xfId="0" applyFont="1" applyFill="1" applyBorder="1" applyAlignment="1">
      <alignment vertical="center"/>
    </xf>
    <xf numFmtId="0" fontId="40" fillId="3" borderId="3" xfId="0" applyFont="1" applyFill="1" applyBorder="1" applyAlignment="1">
      <alignment vertical="center"/>
    </xf>
    <xf numFmtId="0" fontId="40" fillId="3" borderId="0" xfId="0" applyFont="1" applyFill="1" applyBorder="1" applyAlignment="1">
      <alignment vertical="center"/>
    </xf>
    <xf numFmtId="0" fontId="40" fillId="3" borderId="4" xfId="0" applyFont="1" applyFill="1" applyBorder="1" applyAlignment="1">
      <alignment vertical="center"/>
    </xf>
    <xf numFmtId="0" fontId="40" fillId="3" borderId="5" xfId="0" applyFont="1" applyFill="1" applyBorder="1" applyAlignment="1">
      <alignment vertical="center"/>
    </xf>
    <xf numFmtId="0" fontId="40" fillId="3" borderId="11" xfId="0" applyFont="1" applyFill="1" applyBorder="1" applyAlignment="1">
      <alignment vertical="center"/>
    </xf>
    <xf numFmtId="0" fontId="40" fillId="3" borderId="6" xfId="0" applyFont="1" applyFill="1" applyBorder="1" applyAlignment="1">
      <alignment vertical="center"/>
    </xf>
    <xf numFmtId="0" fontId="42" fillId="4" borderId="33" xfId="0" applyFont="1" applyFill="1" applyBorder="1" applyAlignment="1" applyProtection="1">
      <alignment horizontal="center" vertical="center"/>
      <protection locked="0"/>
    </xf>
    <xf numFmtId="0" fontId="18" fillId="0" borderId="39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Alignment="1" applyProtection="1">
      <alignment horizontal="center"/>
      <protection locked="0"/>
    </xf>
    <xf numFmtId="0" fontId="18" fillId="0" borderId="33" xfId="0" applyFont="1" applyFill="1" applyBorder="1" applyAlignment="1" applyProtection="1">
      <alignment horizontal="center"/>
      <protection locked="0"/>
    </xf>
    <xf numFmtId="0" fontId="34" fillId="12" borderId="22" xfId="0" applyFont="1" applyFill="1" applyBorder="1" applyAlignment="1">
      <alignment horizontal="center" vertical="center"/>
    </xf>
    <xf numFmtId="0" fontId="34" fillId="12" borderId="76" xfId="0" applyFont="1" applyFill="1" applyBorder="1" applyAlignment="1">
      <alignment horizontal="center" vertical="center"/>
    </xf>
    <xf numFmtId="0" fontId="34" fillId="12" borderId="77" xfId="0" applyFon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66" xfId="0" applyFill="1" applyBorder="1" applyAlignment="1">
      <alignment horizontal="center" vertical="center"/>
    </xf>
    <xf numFmtId="0" fontId="35" fillId="12" borderId="28" xfId="0" applyFont="1" applyFill="1" applyBorder="1" applyAlignment="1">
      <alignment horizontal="center" vertical="center"/>
    </xf>
    <xf numFmtId="0" fontId="35" fillId="12" borderId="70" xfId="0" applyFont="1" applyFill="1" applyBorder="1" applyAlignment="1">
      <alignment horizontal="center" vertical="center"/>
    </xf>
    <xf numFmtId="0" fontId="35" fillId="12" borderId="80" xfId="0" applyFont="1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51" xfId="0" applyFill="1" applyBorder="1" applyAlignment="1">
      <alignment horizontal="center" vertical="center"/>
    </xf>
    <xf numFmtId="0" fontId="35" fillId="12" borderId="75" xfId="0" applyFont="1" applyFill="1" applyBorder="1" applyAlignment="1">
      <alignment horizontal="center" vertical="center"/>
    </xf>
    <xf numFmtId="0" fontId="35" fillId="12" borderId="6" xfId="0" applyFont="1" applyFill="1" applyBorder="1" applyAlignment="1">
      <alignment horizontal="center" vertical="center"/>
    </xf>
    <xf numFmtId="0" fontId="34" fillId="14" borderId="22" xfId="0" applyFont="1" applyFill="1" applyBorder="1" applyAlignment="1">
      <alignment horizontal="center" vertical="center"/>
    </xf>
    <xf numFmtId="0" fontId="34" fillId="14" borderId="76" xfId="0" applyFont="1" applyFill="1" applyBorder="1" applyAlignment="1">
      <alignment horizontal="center" vertical="center"/>
    </xf>
    <xf numFmtId="0" fontId="34" fillId="14" borderId="77" xfId="0" applyFont="1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66" xfId="0" applyFill="1" applyBorder="1" applyAlignment="1">
      <alignment horizontal="center" vertical="center"/>
    </xf>
    <xf numFmtId="0" fontId="35" fillId="14" borderId="28" xfId="0" applyFont="1" applyFill="1" applyBorder="1" applyAlignment="1">
      <alignment horizontal="center" vertical="center"/>
    </xf>
    <xf numFmtId="0" fontId="35" fillId="14" borderId="70" xfId="0" applyFont="1" applyFill="1" applyBorder="1" applyAlignment="1">
      <alignment horizontal="center" vertical="center"/>
    </xf>
    <xf numFmtId="0" fontId="35" fillId="14" borderId="80" xfId="0" applyFont="1" applyFill="1" applyBorder="1" applyAlignment="1">
      <alignment horizontal="center" vertical="center"/>
    </xf>
    <xf numFmtId="0" fontId="0" fillId="14" borderId="27" xfId="0" applyFill="1" applyBorder="1" applyAlignment="1">
      <alignment horizontal="center" vertical="center"/>
    </xf>
    <xf numFmtId="0" fontId="0" fillId="14" borderId="51" xfId="0" applyFill="1" applyBorder="1" applyAlignment="1">
      <alignment horizontal="center" vertical="center"/>
    </xf>
    <xf numFmtId="0" fontId="35" fillId="14" borderId="75" xfId="0" applyFont="1" applyFill="1" applyBorder="1" applyAlignment="1">
      <alignment horizontal="center" vertical="center"/>
    </xf>
    <xf numFmtId="0" fontId="35" fillId="14" borderId="6" xfId="0" applyFont="1" applyFill="1" applyBorder="1" applyAlignment="1">
      <alignment horizontal="center" vertical="center"/>
    </xf>
    <xf numFmtId="0" fontId="34" fillId="14" borderId="27" xfId="0" applyFont="1" applyFill="1" applyBorder="1" applyAlignment="1">
      <alignment horizontal="center" vertical="center"/>
    </xf>
    <xf numFmtId="0" fontId="34" fillId="14" borderId="41" xfId="0" applyFont="1" applyFill="1" applyBorder="1" applyAlignment="1">
      <alignment horizontal="center" vertical="center"/>
    </xf>
    <xf numFmtId="0" fontId="35" fillId="14" borderId="20" xfId="0" applyFont="1" applyFill="1" applyBorder="1" applyAlignment="1">
      <alignment horizontal="center" vertical="center"/>
    </xf>
    <xf numFmtId="0" fontId="35" fillId="14" borderId="10" xfId="0" applyFont="1" applyFill="1" applyBorder="1" applyAlignment="1">
      <alignment horizontal="center" vertical="center"/>
    </xf>
    <xf numFmtId="0" fontId="34" fillId="13" borderId="22" xfId="0" applyFont="1" applyFill="1" applyBorder="1" applyAlignment="1">
      <alignment horizontal="center" vertical="center"/>
    </xf>
    <xf numFmtId="0" fontId="34" fillId="13" borderId="76" xfId="0" applyFont="1" applyFill="1" applyBorder="1" applyAlignment="1">
      <alignment horizontal="center" vertical="center"/>
    </xf>
    <xf numFmtId="0" fontId="34" fillId="13" borderId="77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66" xfId="0" applyFill="1" applyBorder="1" applyAlignment="1">
      <alignment horizontal="center" vertical="center"/>
    </xf>
    <xf numFmtId="0" fontId="35" fillId="13" borderId="28" xfId="0" applyFont="1" applyFill="1" applyBorder="1" applyAlignment="1">
      <alignment horizontal="center" vertical="center"/>
    </xf>
    <xf numFmtId="0" fontId="35" fillId="13" borderId="70" xfId="0" applyFont="1" applyFill="1" applyBorder="1" applyAlignment="1">
      <alignment horizontal="center" vertical="center"/>
    </xf>
    <xf numFmtId="0" fontId="35" fillId="13" borderId="80" xfId="0" applyFont="1" applyFill="1" applyBorder="1" applyAlignment="1">
      <alignment horizontal="center" vertical="center"/>
    </xf>
    <xf numFmtId="0" fontId="34" fillId="13" borderId="27" xfId="0" applyFont="1" applyFill="1" applyBorder="1" applyAlignment="1">
      <alignment horizontal="center" vertical="center"/>
    </xf>
    <xf numFmtId="0" fontId="34" fillId="13" borderId="41" xfId="0" applyFont="1" applyFill="1" applyBorder="1" applyAlignment="1">
      <alignment horizontal="center" vertical="center"/>
    </xf>
    <xf numFmtId="0" fontId="35" fillId="13" borderId="20" xfId="0" applyFont="1" applyFill="1" applyBorder="1" applyAlignment="1">
      <alignment horizontal="center" vertical="center"/>
    </xf>
    <xf numFmtId="0" fontId="35" fillId="13" borderId="10" xfId="0" applyFont="1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35" fillId="13" borderId="75" xfId="0" applyFont="1" applyFill="1" applyBorder="1" applyAlignment="1">
      <alignment horizontal="center" vertical="center"/>
    </xf>
    <xf numFmtId="0" fontId="35" fillId="13" borderId="6" xfId="0" applyFont="1" applyFill="1" applyBorder="1" applyAlignment="1">
      <alignment horizontal="center" vertical="center"/>
    </xf>
    <xf numFmtId="0" fontId="34" fillId="15" borderId="22" xfId="0" applyFont="1" applyFill="1" applyBorder="1" applyAlignment="1">
      <alignment horizontal="center" vertical="center"/>
    </xf>
    <xf numFmtId="0" fontId="34" fillId="15" borderId="76" xfId="0" applyFont="1" applyFill="1" applyBorder="1" applyAlignment="1">
      <alignment horizontal="center" vertical="center"/>
    </xf>
    <xf numFmtId="0" fontId="34" fillId="15" borderId="77" xfId="0" applyFont="1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66" xfId="0" applyFill="1" applyBorder="1" applyAlignment="1">
      <alignment horizontal="center" vertical="center"/>
    </xf>
    <xf numFmtId="0" fontId="35" fillId="15" borderId="28" xfId="0" applyFont="1" applyFill="1" applyBorder="1" applyAlignment="1">
      <alignment horizontal="center" vertical="center"/>
    </xf>
    <xf numFmtId="0" fontId="35" fillId="15" borderId="70" xfId="0" applyFont="1" applyFill="1" applyBorder="1" applyAlignment="1">
      <alignment horizontal="center" vertical="center"/>
    </xf>
    <xf numFmtId="0" fontId="35" fillId="15" borderId="80" xfId="0" applyFont="1" applyFill="1" applyBorder="1" applyAlignment="1">
      <alignment horizontal="center" vertical="center"/>
    </xf>
    <xf numFmtId="1" fontId="34" fillId="15" borderId="22" xfId="0" applyNumberFormat="1" applyFont="1" applyFill="1" applyBorder="1" applyAlignment="1">
      <alignment horizontal="center" vertical="center"/>
    </xf>
    <xf numFmtId="0" fontId="0" fillId="15" borderId="27" xfId="0" applyFill="1" applyBorder="1" applyAlignment="1">
      <alignment horizontal="center" vertical="center"/>
    </xf>
    <xf numFmtId="0" fontId="0" fillId="15" borderId="41" xfId="0" applyFill="1" applyBorder="1" applyAlignment="1">
      <alignment horizontal="center" vertical="center"/>
    </xf>
    <xf numFmtId="0" fontId="0" fillId="15" borderId="51" xfId="0" applyFill="1" applyBorder="1" applyAlignment="1">
      <alignment horizontal="center" vertical="center"/>
    </xf>
    <xf numFmtId="0" fontId="35" fillId="15" borderId="75" xfId="0" applyFont="1" applyFill="1" applyBorder="1" applyAlignment="1">
      <alignment horizontal="center" vertical="center"/>
    </xf>
    <xf numFmtId="0" fontId="35" fillId="15" borderId="52" xfId="0" applyFont="1" applyFill="1" applyBorder="1" applyAlignment="1">
      <alignment horizontal="center" vertical="center"/>
    </xf>
    <xf numFmtId="0" fontId="35" fillId="15" borderId="6" xfId="0" applyFont="1" applyFill="1" applyBorder="1" applyAlignment="1">
      <alignment horizontal="center" vertical="center"/>
    </xf>
    <xf numFmtId="0" fontId="45" fillId="0" borderId="39" xfId="0" applyFont="1" applyFill="1" applyBorder="1" applyAlignment="1" applyProtection="1">
      <alignment horizontal="center"/>
      <protection locked="0"/>
    </xf>
    <xf numFmtId="0" fontId="45" fillId="0" borderId="39" xfId="0" applyFont="1" applyBorder="1" applyAlignment="1" applyProtection="1">
      <alignment horizontal="center"/>
      <protection locked="0"/>
    </xf>
    <xf numFmtId="0" fontId="45" fillId="0" borderId="25" xfId="3" applyFont="1" applyBorder="1" applyProtection="1">
      <alignment horizontal="center" vertical="center"/>
      <protection locked="0"/>
    </xf>
    <xf numFmtId="0" fontId="45" fillId="0" borderId="40" xfId="3" applyFont="1" applyBorder="1" applyProtection="1">
      <alignment horizontal="center" vertical="center"/>
      <protection locked="0"/>
    </xf>
    <xf numFmtId="0" fontId="45" fillId="0" borderId="41" xfId="3" applyFont="1" applyBorder="1" applyProtection="1">
      <alignment horizontal="center" vertical="center"/>
      <protection locked="0"/>
    </xf>
    <xf numFmtId="0" fontId="45" fillId="0" borderId="7" xfId="0" applyFont="1" applyFill="1" applyBorder="1" applyAlignment="1" applyProtection="1">
      <alignment horizontal="center"/>
      <protection locked="0"/>
    </xf>
    <xf numFmtId="0" fontId="45" fillId="0" borderId="7" xfId="0" applyFont="1" applyBorder="1" applyAlignment="1" applyProtection="1">
      <alignment horizontal="center"/>
      <protection locked="0"/>
    </xf>
    <xf numFmtId="1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4" fillId="0" borderId="15" xfId="1" applyFont="1" applyBorder="1" applyAlignment="1" applyProtection="1">
      <alignment horizontal="center"/>
      <protection locked="0"/>
    </xf>
    <xf numFmtId="0" fontId="7" fillId="6" borderId="1" xfId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7" fillId="6" borderId="54" xfId="1" applyFont="1" applyFill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8" xfId="1" applyFont="1" applyFill="1" applyBorder="1" applyAlignment="1">
      <alignment horizontal="center" vertical="center" wrapText="1"/>
    </xf>
    <xf numFmtId="0" fontId="37" fillId="0" borderId="23" xfId="1" applyFont="1" applyFill="1" applyBorder="1" applyAlignment="1" applyProtection="1">
      <alignment horizontal="center" vertical="center"/>
      <protection hidden="1"/>
    </xf>
    <xf numFmtId="0" fontId="37" fillId="0" borderId="7" xfId="1" applyFont="1" applyFill="1" applyBorder="1" applyAlignment="1" applyProtection="1">
      <alignment horizontal="center" vertical="center"/>
      <protection hidden="1"/>
    </xf>
    <xf numFmtId="0" fontId="37" fillId="0" borderId="30" xfId="1" applyFont="1" applyFill="1" applyBorder="1" applyAlignment="1" applyProtection="1">
      <alignment horizontal="center" vertical="center"/>
      <protection hidden="1"/>
    </xf>
    <xf numFmtId="0" fontId="38" fillId="0" borderId="24" xfId="1" applyFont="1" applyFill="1" applyBorder="1" applyAlignment="1" applyProtection="1">
      <alignment horizontal="center" vertical="center"/>
      <protection hidden="1"/>
    </xf>
    <xf numFmtId="0" fontId="38" fillId="0" borderId="21" xfId="1" applyFont="1" applyFill="1" applyBorder="1" applyAlignment="1" applyProtection="1">
      <alignment horizontal="center" vertical="center"/>
      <protection hidden="1"/>
    </xf>
    <xf numFmtId="0" fontId="38" fillId="0" borderId="29" xfId="1" applyFont="1" applyFill="1" applyBorder="1" applyAlignment="1" applyProtection="1">
      <alignment horizontal="center" vertical="center"/>
      <protection hidden="1"/>
    </xf>
    <xf numFmtId="0" fontId="11" fillId="0" borderId="72" xfId="1" applyFont="1" applyFill="1" applyBorder="1" applyAlignment="1">
      <alignment horizontal="center" vertical="center"/>
    </xf>
    <xf numFmtId="0" fontId="11" fillId="0" borderId="69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1" fontId="5" fillId="8" borderId="1" xfId="1" applyNumberFormat="1" applyFont="1" applyFill="1" applyBorder="1" applyAlignment="1" applyProtection="1">
      <alignment horizontal="center" vertical="center"/>
      <protection hidden="1"/>
    </xf>
    <xf numFmtId="1" fontId="5" fillId="8" borderId="3" xfId="1" applyNumberFormat="1" applyFont="1" applyFill="1" applyBorder="1" applyAlignment="1" applyProtection="1">
      <alignment horizontal="center" vertical="center"/>
      <protection hidden="1"/>
    </xf>
    <xf numFmtId="1" fontId="5" fillId="8" borderId="5" xfId="1" applyNumberFormat="1" applyFont="1" applyFill="1" applyBorder="1" applyAlignment="1" applyProtection="1">
      <alignment horizontal="center" vertical="center"/>
      <protection hidden="1"/>
    </xf>
    <xf numFmtId="0" fontId="8" fillId="0" borderId="78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79" xfId="0" applyFont="1" applyBorder="1" applyAlignment="1" applyProtection="1">
      <alignment horizontal="center" vertical="center"/>
      <protection locked="0"/>
    </xf>
    <xf numFmtId="1" fontId="36" fillId="0" borderId="22" xfId="1" applyNumberFormat="1" applyFont="1" applyFill="1" applyBorder="1" applyAlignment="1" applyProtection="1">
      <alignment horizontal="center" vertical="center"/>
      <protection hidden="1"/>
    </xf>
    <xf numFmtId="0" fontId="36" fillId="0" borderId="20" xfId="1" applyFont="1" applyFill="1" applyBorder="1" applyAlignment="1" applyProtection="1">
      <alignment horizontal="center" vertical="center"/>
      <protection hidden="1"/>
    </xf>
    <xf numFmtId="0" fontId="36" fillId="0" borderId="28" xfId="1" applyFont="1" applyFill="1" applyBorder="1" applyAlignment="1" applyProtection="1">
      <alignment horizontal="center" vertical="center"/>
      <protection hidden="1"/>
    </xf>
    <xf numFmtId="0" fontId="11" fillId="0" borderId="17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36" fillId="0" borderId="22" xfId="1" applyFont="1" applyFill="1" applyBorder="1" applyAlignment="1" applyProtection="1">
      <alignment horizontal="center" vertical="center"/>
      <protection hidden="1"/>
    </xf>
    <xf numFmtId="0" fontId="5" fillId="0" borderId="74" xfId="1" applyFont="1" applyFill="1" applyBorder="1" applyAlignment="1">
      <alignment horizontal="center" vertical="center"/>
    </xf>
    <xf numFmtId="0" fontId="11" fillId="0" borderId="75" xfId="1" applyFont="1" applyFill="1" applyBorder="1" applyAlignment="1">
      <alignment horizontal="center" vertical="center"/>
    </xf>
    <xf numFmtId="0" fontId="17" fillId="4" borderId="31" xfId="2" applyFont="1" applyFill="1" applyBorder="1" applyAlignment="1">
      <alignment horizontal="center" vertical="center"/>
    </xf>
    <xf numFmtId="0" fontId="17" fillId="4" borderId="32" xfId="2" applyFont="1" applyFill="1" applyBorder="1" applyAlignment="1">
      <alignment horizontal="center" vertical="center"/>
    </xf>
    <xf numFmtId="0" fontId="21" fillId="0" borderId="38" xfId="0" applyFont="1" applyBorder="1" applyAlignment="1"/>
    <xf numFmtId="0" fontId="21" fillId="0" borderId="35" xfId="0" applyFont="1" applyBorder="1" applyAlignment="1"/>
    <xf numFmtId="1" fontId="17" fillId="10" borderId="0" xfId="0" applyNumberFormat="1" applyFont="1" applyFill="1" applyAlignment="1">
      <alignment horizontal="center"/>
    </xf>
    <xf numFmtId="0" fontId="17" fillId="4" borderId="8" xfId="2" applyFont="1" applyFill="1" applyBorder="1" applyAlignment="1" applyProtection="1">
      <alignment horizontal="center" vertical="center"/>
      <protection locked="0"/>
    </xf>
    <xf numFmtId="0" fontId="17" fillId="4" borderId="9" xfId="2" applyFont="1" applyFill="1" applyBorder="1" applyAlignment="1" applyProtection="1">
      <alignment horizontal="center" vertical="center"/>
      <protection locked="0"/>
    </xf>
    <xf numFmtId="0" fontId="17" fillId="4" borderId="10" xfId="2" applyFont="1" applyFill="1" applyBorder="1" applyAlignment="1" applyProtection="1">
      <alignment horizontal="center" vertical="center"/>
      <protection locked="0"/>
    </xf>
    <xf numFmtId="0" fontId="17" fillId="9" borderId="8" xfId="0" applyFont="1" applyFill="1" applyBorder="1" applyAlignment="1" applyProtection="1">
      <alignment horizontal="center"/>
      <protection locked="0"/>
    </xf>
    <xf numFmtId="0" fontId="17" fillId="9" borderId="10" xfId="0" applyFont="1" applyFill="1" applyBorder="1" applyAlignment="1" applyProtection="1">
      <alignment horizontal="center"/>
      <protection locked="0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1" fontId="17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left"/>
    </xf>
    <xf numFmtId="14" fontId="9" fillId="5" borderId="0" xfId="0" applyNumberFormat="1" applyFont="1" applyFill="1" applyAlignment="1">
      <alignment horizontal="left"/>
    </xf>
    <xf numFmtId="0" fontId="24" fillId="0" borderId="11" xfId="4" applyFont="1" applyBorder="1" applyAlignment="1">
      <alignment horizontal="center" vertical="center"/>
    </xf>
    <xf numFmtId="0" fontId="29" fillId="0" borderId="55" xfId="2" applyFont="1" applyBorder="1" applyAlignment="1">
      <alignment horizontal="center" vertical="center"/>
    </xf>
    <xf numFmtId="0" fontId="29" fillId="0" borderId="15" xfId="2" applyFont="1" applyBorder="1" applyAlignment="1">
      <alignment horizontal="center" vertical="center"/>
    </xf>
    <xf numFmtId="0" fontId="29" fillId="0" borderId="54" xfId="2" applyFont="1" applyBorder="1" applyAlignment="1">
      <alignment horizontal="center" vertical="center"/>
    </xf>
  </cellXfs>
  <cellStyles count="9">
    <cellStyle name="Malé písmo" xfId="2"/>
    <cellStyle name="měny_kpdž_v071124_ck" xfId="6"/>
    <cellStyle name="Normální" xfId="0" builtinId="0"/>
    <cellStyle name="normální 2" xfId="1"/>
    <cellStyle name="Roman EE 12 Normál" xfId="5"/>
    <cellStyle name="Universe EE 12 bcentr" xfId="8"/>
    <cellStyle name="Universe EE 12 bold" xfId="4"/>
    <cellStyle name="Universe EE 12 centr." xfId="3"/>
    <cellStyle name="Universe EE 9 centr.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552450</xdr:colOff>
      <xdr:row>0</xdr:row>
      <xdr:rowOff>381000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9050"/>
          <a:ext cx="723900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552450</xdr:colOff>
      <xdr:row>0</xdr:row>
      <xdr:rowOff>381000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9050"/>
          <a:ext cx="723900" cy="361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17</xdr:row>
      <xdr:rowOff>0</xdr:rowOff>
    </xdr:from>
    <xdr:to>
      <xdr:col>21</xdr:col>
      <xdr:colOff>304800</xdr:colOff>
      <xdr:row>18</xdr:row>
      <xdr:rowOff>104775</xdr:rowOff>
    </xdr:to>
    <xdr:sp macro="" textlink="">
      <xdr:nvSpPr>
        <xdr:cNvPr id="2" name="AutoShape 3" descr="Výsledek obrázku pro jcbas"/>
        <xdr:cNvSpPr>
          <a:spLocks noChangeAspect="1" noChangeArrowheads="1"/>
        </xdr:cNvSpPr>
      </xdr:nvSpPr>
      <xdr:spPr bwMode="auto">
        <a:xfrm>
          <a:off x="15011400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139700</xdr:colOff>
      <xdr:row>0</xdr:row>
      <xdr:rowOff>0</xdr:rowOff>
    </xdr:from>
    <xdr:to>
      <xdr:col>2</xdr:col>
      <xdr:colOff>609600</xdr:colOff>
      <xdr:row>0</xdr:row>
      <xdr:rowOff>546100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700" y="0"/>
          <a:ext cx="1098550" cy="546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17</xdr:row>
      <xdr:rowOff>0</xdr:rowOff>
    </xdr:from>
    <xdr:to>
      <xdr:col>22</xdr:col>
      <xdr:colOff>304800</xdr:colOff>
      <xdr:row>18</xdr:row>
      <xdr:rowOff>104775</xdr:rowOff>
    </xdr:to>
    <xdr:sp macro="" textlink="">
      <xdr:nvSpPr>
        <xdr:cNvPr id="2" name="AutoShape 3" descr="Výsledek obrázku pro jcbas"/>
        <xdr:cNvSpPr>
          <a:spLocks noChangeAspect="1" noChangeArrowheads="1"/>
        </xdr:cNvSpPr>
      </xdr:nvSpPr>
      <xdr:spPr bwMode="auto">
        <a:xfrm>
          <a:off x="11468100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139700</xdr:colOff>
      <xdr:row>0</xdr:row>
      <xdr:rowOff>0</xdr:rowOff>
    </xdr:from>
    <xdr:to>
      <xdr:col>2</xdr:col>
      <xdr:colOff>609600</xdr:colOff>
      <xdr:row>0</xdr:row>
      <xdr:rowOff>546100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700" y="0"/>
          <a:ext cx="1098550" cy="546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17</xdr:row>
      <xdr:rowOff>0</xdr:rowOff>
    </xdr:from>
    <xdr:to>
      <xdr:col>22</xdr:col>
      <xdr:colOff>304800</xdr:colOff>
      <xdr:row>18</xdr:row>
      <xdr:rowOff>104775</xdr:rowOff>
    </xdr:to>
    <xdr:sp macro="" textlink="">
      <xdr:nvSpPr>
        <xdr:cNvPr id="2" name="AutoShape 3" descr="Výsledek obrázku pro jcbas"/>
        <xdr:cNvSpPr>
          <a:spLocks noChangeAspect="1" noChangeArrowheads="1"/>
        </xdr:cNvSpPr>
      </xdr:nvSpPr>
      <xdr:spPr bwMode="auto">
        <a:xfrm>
          <a:off x="10877550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139700</xdr:colOff>
      <xdr:row>0</xdr:row>
      <xdr:rowOff>0</xdr:rowOff>
    </xdr:from>
    <xdr:to>
      <xdr:col>2</xdr:col>
      <xdr:colOff>609600</xdr:colOff>
      <xdr:row>0</xdr:row>
      <xdr:rowOff>546100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700" y="0"/>
          <a:ext cx="1098550" cy="54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l2bj\Downloads\20190224-201155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ém"/>
      <sheetName val="Tabulka_základní_část"/>
      <sheetName val="Základní_část_1.a2.kolo_Vod+ČK"/>
      <sheetName val="Zápis"/>
      <sheetName val="Soupiska"/>
    </sheetNames>
    <sheetDataSet>
      <sheetData sheetId="0">
        <row r="5">
          <cell r="P5">
            <v>1</v>
          </cell>
          <cell r="Q5" t="str">
            <v>SKB Český Krumlov "A"</v>
          </cell>
        </row>
        <row r="6">
          <cell r="P6">
            <v>2</v>
          </cell>
          <cell r="Q6" t="str">
            <v>SKB Český Krumlov "C"</v>
          </cell>
        </row>
        <row r="7">
          <cell r="P7">
            <v>3</v>
          </cell>
          <cell r="Q7" t="str">
            <v>Sokol České Budějovice "A"</v>
          </cell>
        </row>
        <row r="8">
          <cell r="P8">
            <v>4</v>
          </cell>
          <cell r="Q8" t="str">
            <v>SK Badminton Tábor - družstvo odstoupilo</v>
          </cell>
        </row>
        <row r="9">
          <cell r="P9">
            <v>5</v>
          </cell>
          <cell r="Q9" t="str">
            <v>SK Dobrá Voda</v>
          </cell>
        </row>
        <row r="10">
          <cell r="P10">
            <v>6</v>
          </cell>
          <cell r="Q10" t="str">
            <v>Sokol Vodňany</v>
          </cell>
        </row>
        <row r="11">
          <cell r="P11">
            <v>7</v>
          </cell>
          <cell r="Q11" t="str">
            <v>Sokol Křemže</v>
          </cell>
        </row>
        <row r="12">
          <cell r="P12">
            <v>8</v>
          </cell>
          <cell r="Q12" t="str">
            <v>Sokol České Budějovice "B"</v>
          </cell>
        </row>
        <row r="13">
          <cell r="P13">
            <v>9</v>
          </cell>
          <cell r="Q13" t="str">
            <v>SKB Český Krumlov "D"</v>
          </cell>
        </row>
        <row r="14">
          <cell r="P14">
            <v>10</v>
          </cell>
          <cell r="Q14" t="str">
            <v>SKB Český Krumlov "B"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0"/>
  <sheetViews>
    <sheetView workbookViewId="0">
      <selection activeCell="A4" sqref="A4:B4"/>
    </sheetView>
  </sheetViews>
  <sheetFormatPr defaultRowHeight="12.75"/>
  <cols>
    <col min="1" max="1" width="9.28515625" customWidth="1"/>
    <col min="14" max="14" width="4.7109375" customWidth="1"/>
  </cols>
  <sheetData>
    <row r="2" spans="1:15">
      <c r="N2" t="s">
        <v>7</v>
      </c>
      <c r="O2" s="9" t="s">
        <v>28</v>
      </c>
    </row>
    <row r="3" spans="1:15">
      <c r="A3" s="286">
        <v>43848</v>
      </c>
      <c r="B3" s="286"/>
      <c r="C3" s="287" t="s">
        <v>27</v>
      </c>
      <c r="D3" s="287"/>
      <c r="E3" s="287"/>
      <c r="F3" s="287"/>
      <c r="G3" s="11"/>
      <c r="H3" s="11"/>
      <c r="I3" s="11"/>
      <c r="J3" s="11"/>
      <c r="K3" s="11"/>
      <c r="L3" s="11"/>
      <c r="N3" t="s">
        <v>8</v>
      </c>
      <c r="O3" s="9" t="s">
        <v>30</v>
      </c>
    </row>
    <row r="4" spans="1:15" ht="13.5" thickBot="1">
      <c r="A4" s="288" t="s">
        <v>0</v>
      </c>
      <c r="B4" s="288"/>
      <c r="D4" s="288" t="s">
        <v>2</v>
      </c>
      <c r="E4" s="288"/>
      <c r="G4" s="288" t="s">
        <v>2</v>
      </c>
      <c r="H4" s="288"/>
      <c r="J4" s="288" t="s">
        <v>3</v>
      </c>
      <c r="K4" s="288"/>
      <c r="L4" s="10"/>
      <c r="N4" t="s">
        <v>9</v>
      </c>
      <c r="O4" s="9" t="s">
        <v>32</v>
      </c>
    </row>
    <row r="5" spans="1:15">
      <c r="A5" s="2">
        <v>1</v>
      </c>
      <c r="B5" s="3">
        <v>8</v>
      </c>
      <c r="C5" s="4"/>
      <c r="D5" s="2">
        <v>7</v>
      </c>
      <c r="E5" s="3">
        <v>8</v>
      </c>
      <c r="F5" s="4"/>
      <c r="G5" s="2">
        <v>6</v>
      </c>
      <c r="H5" s="3">
        <v>8</v>
      </c>
      <c r="I5" s="4"/>
      <c r="J5" s="2">
        <v>5</v>
      </c>
      <c r="K5" s="3">
        <v>8</v>
      </c>
      <c r="L5" s="9"/>
      <c r="N5" t="s">
        <v>10</v>
      </c>
      <c r="O5" s="9" t="s">
        <v>21</v>
      </c>
    </row>
    <row r="6" spans="1:15">
      <c r="A6" s="5">
        <v>2</v>
      </c>
      <c r="B6" s="6">
        <v>7</v>
      </c>
      <c r="C6" s="4"/>
      <c r="D6" s="5">
        <v>1</v>
      </c>
      <c r="E6" s="6">
        <v>6</v>
      </c>
      <c r="F6" s="4"/>
      <c r="G6" s="5">
        <v>7</v>
      </c>
      <c r="H6" s="6">
        <v>5</v>
      </c>
      <c r="I6" s="4"/>
      <c r="J6" s="5">
        <v>6</v>
      </c>
      <c r="K6" s="6">
        <v>4</v>
      </c>
      <c r="L6" s="9"/>
      <c r="N6" t="s">
        <v>11</v>
      </c>
      <c r="O6" s="9" t="s">
        <v>22</v>
      </c>
    </row>
    <row r="7" spans="1:15">
      <c r="A7" s="5">
        <v>3</v>
      </c>
      <c r="B7" s="6">
        <v>6</v>
      </c>
      <c r="C7" s="4"/>
      <c r="D7" s="5">
        <v>2</v>
      </c>
      <c r="E7" s="6">
        <v>5</v>
      </c>
      <c r="F7" s="4"/>
      <c r="G7" s="5">
        <v>1</v>
      </c>
      <c r="H7" s="6">
        <v>4</v>
      </c>
      <c r="I7" s="4"/>
      <c r="J7" s="5">
        <v>7</v>
      </c>
      <c r="K7" s="6">
        <v>3</v>
      </c>
      <c r="L7" s="9"/>
      <c r="N7" t="s">
        <v>12</v>
      </c>
      <c r="O7" s="9" t="s">
        <v>33</v>
      </c>
    </row>
    <row r="8" spans="1:15" ht="13.5" thickBot="1">
      <c r="A8" s="7">
        <v>4</v>
      </c>
      <c r="B8" s="8">
        <v>5</v>
      </c>
      <c r="C8" s="4"/>
      <c r="D8" s="7">
        <v>3</v>
      </c>
      <c r="E8" s="8">
        <v>4</v>
      </c>
      <c r="F8" s="4"/>
      <c r="G8" s="7">
        <v>2</v>
      </c>
      <c r="H8" s="8">
        <v>3</v>
      </c>
      <c r="I8" s="4"/>
      <c r="J8" s="7">
        <v>1</v>
      </c>
      <c r="K8" s="8">
        <v>2</v>
      </c>
      <c r="L8" s="9"/>
      <c r="N8" t="s">
        <v>13</v>
      </c>
      <c r="O8" s="9" t="s">
        <v>31</v>
      </c>
    </row>
    <row r="9" spans="1:15">
      <c r="A9" s="9"/>
      <c r="B9" s="9"/>
      <c r="C9" s="4"/>
      <c r="D9" s="9"/>
      <c r="E9" s="9"/>
      <c r="F9" s="4"/>
      <c r="G9" s="9"/>
      <c r="H9" s="9"/>
      <c r="I9" s="4"/>
      <c r="J9" s="9"/>
      <c r="K9" s="9"/>
      <c r="L9" s="9"/>
      <c r="N9" t="s">
        <v>14</v>
      </c>
      <c r="O9" s="9" t="s">
        <v>29</v>
      </c>
    </row>
    <row r="10" spans="1:15">
      <c r="A10" s="9" t="s">
        <v>28</v>
      </c>
      <c r="B10" s="9" t="s">
        <v>29</v>
      </c>
      <c r="C10" s="4"/>
      <c r="D10" s="9" t="s">
        <v>31</v>
      </c>
      <c r="E10" s="9" t="s">
        <v>29</v>
      </c>
      <c r="F10" s="4"/>
      <c r="G10" s="9" t="s">
        <v>33</v>
      </c>
      <c r="H10" s="9" t="s">
        <v>29</v>
      </c>
      <c r="I10" s="4"/>
      <c r="J10" s="9" t="s">
        <v>22</v>
      </c>
      <c r="K10" s="9" t="s">
        <v>29</v>
      </c>
      <c r="L10" s="9"/>
    </row>
    <row r="11" spans="1:15">
      <c r="A11" s="9" t="s">
        <v>30</v>
      </c>
      <c r="B11" s="9" t="s">
        <v>31</v>
      </c>
      <c r="C11" s="4"/>
      <c r="D11" s="9" t="s">
        <v>28</v>
      </c>
      <c r="E11" s="9" t="s">
        <v>33</v>
      </c>
      <c r="F11" s="4"/>
      <c r="G11" s="9" t="s">
        <v>31</v>
      </c>
      <c r="H11" s="9" t="s">
        <v>22</v>
      </c>
      <c r="I11" s="4"/>
      <c r="J11" s="9" t="s">
        <v>33</v>
      </c>
      <c r="K11" s="9" t="s">
        <v>21</v>
      </c>
      <c r="L11" s="9"/>
    </row>
    <row r="12" spans="1:15">
      <c r="A12" s="9" t="s">
        <v>32</v>
      </c>
      <c r="B12" s="9" t="s">
        <v>33</v>
      </c>
      <c r="C12" s="4"/>
      <c r="D12" s="9" t="s">
        <v>30</v>
      </c>
      <c r="E12" s="9" t="s">
        <v>22</v>
      </c>
      <c r="F12" s="4"/>
      <c r="G12" s="9" t="s">
        <v>28</v>
      </c>
      <c r="H12" s="9" t="s">
        <v>21</v>
      </c>
      <c r="I12" s="4"/>
      <c r="J12" s="9" t="s">
        <v>31</v>
      </c>
      <c r="K12" s="9" t="s">
        <v>32</v>
      </c>
      <c r="L12" s="9"/>
    </row>
    <row r="13" spans="1:15">
      <c r="A13" s="9" t="s">
        <v>21</v>
      </c>
      <c r="B13" s="9" t="s">
        <v>22</v>
      </c>
      <c r="D13" s="9" t="s">
        <v>32</v>
      </c>
      <c r="E13" s="9" t="s">
        <v>21</v>
      </c>
      <c r="G13" s="9" t="s">
        <v>30</v>
      </c>
      <c r="H13" s="9" t="s">
        <v>32</v>
      </c>
      <c r="J13" s="9" t="s">
        <v>28</v>
      </c>
      <c r="K13" s="9" t="s">
        <v>30</v>
      </c>
      <c r="L13" s="9"/>
    </row>
    <row r="14" spans="1:15">
      <c r="A14" s="9"/>
      <c r="B14" s="9"/>
      <c r="D14" s="9"/>
      <c r="E14" s="9"/>
      <c r="G14" s="9"/>
      <c r="H14" s="9"/>
      <c r="J14" s="9"/>
      <c r="K14" s="9"/>
      <c r="L14" s="9"/>
    </row>
    <row r="15" spans="1:15">
      <c r="A15" s="286">
        <v>43883</v>
      </c>
      <c r="B15" s="286"/>
      <c r="C15" s="287" t="s">
        <v>19</v>
      </c>
      <c r="D15" s="287"/>
      <c r="E15" s="287"/>
      <c r="F15" s="287"/>
      <c r="G15" s="11"/>
      <c r="H15" s="11"/>
      <c r="I15" s="11"/>
      <c r="J15" s="11"/>
      <c r="K15" s="11"/>
      <c r="L15" s="11"/>
    </row>
    <row r="16" spans="1:15" ht="13.5" thickBot="1">
      <c r="A16" s="288" t="s">
        <v>4</v>
      </c>
      <c r="B16" s="288"/>
      <c r="D16" s="288" t="s">
        <v>5</v>
      </c>
      <c r="E16" s="288"/>
      <c r="G16" s="288" t="s">
        <v>6</v>
      </c>
      <c r="H16" s="288"/>
    </row>
    <row r="17" spans="1:12">
      <c r="A17" s="2">
        <v>4</v>
      </c>
      <c r="B17" s="3">
        <v>8</v>
      </c>
      <c r="C17" s="4"/>
      <c r="D17" s="2">
        <v>3</v>
      </c>
      <c r="E17" s="3">
        <v>8</v>
      </c>
      <c r="F17" s="4"/>
      <c r="G17" s="2">
        <v>2</v>
      </c>
      <c r="H17" s="3">
        <v>8</v>
      </c>
    </row>
    <row r="18" spans="1:12">
      <c r="A18" s="5">
        <v>5</v>
      </c>
      <c r="B18" s="6">
        <v>3</v>
      </c>
      <c r="C18" s="4"/>
      <c r="D18" s="5">
        <v>4</v>
      </c>
      <c r="E18" s="6">
        <v>2</v>
      </c>
      <c r="F18" s="4"/>
      <c r="G18" s="5">
        <v>3</v>
      </c>
      <c r="H18" s="6">
        <v>1</v>
      </c>
    </row>
    <row r="19" spans="1:12">
      <c r="A19" s="5">
        <v>6</v>
      </c>
      <c r="B19" s="6">
        <v>2</v>
      </c>
      <c r="C19" s="4"/>
      <c r="D19" s="5">
        <v>5</v>
      </c>
      <c r="E19" s="6">
        <v>1</v>
      </c>
      <c r="F19" s="4"/>
      <c r="G19" s="5">
        <v>4</v>
      </c>
      <c r="H19" s="6">
        <v>7</v>
      </c>
    </row>
    <row r="20" spans="1:12" ht="13.5" thickBot="1">
      <c r="A20" s="7">
        <v>7</v>
      </c>
      <c r="B20" s="8">
        <v>1</v>
      </c>
      <c r="C20" s="4"/>
      <c r="D20" s="7">
        <v>6</v>
      </c>
      <c r="E20" s="8">
        <v>7</v>
      </c>
      <c r="F20" s="4"/>
      <c r="G20" s="7">
        <v>5</v>
      </c>
      <c r="H20" s="8">
        <v>6</v>
      </c>
    </row>
    <row r="22" spans="1:12">
      <c r="A22" s="9" t="s">
        <v>21</v>
      </c>
      <c r="B22" s="9" t="s">
        <v>29</v>
      </c>
      <c r="D22" s="9" t="s">
        <v>32</v>
      </c>
      <c r="E22" s="9" t="s">
        <v>29</v>
      </c>
      <c r="G22" s="9" t="s">
        <v>30</v>
      </c>
      <c r="H22" s="9" t="s">
        <v>29</v>
      </c>
    </row>
    <row r="23" spans="1:12">
      <c r="A23" s="9" t="s">
        <v>22</v>
      </c>
      <c r="B23" s="9" t="s">
        <v>32</v>
      </c>
      <c r="D23" s="9" t="s">
        <v>21</v>
      </c>
      <c r="E23" s="9" t="s">
        <v>30</v>
      </c>
      <c r="G23" s="9" t="s">
        <v>32</v>
      </c>
      <c r="H23" s="9" t="s">
        <v>28</v>
      </c>
    </row>
    <row r="24" spans="1:12">
      <c r="A24" s="9" t="s">
        <v>33</v>
      </c>
      <c r="B24" s="9" t="s">
        <v>30</v>
      </c>
      <c r="D24" s="9" t="s">
        <v>22</v>
      </c>
      <c r="E24" s="9" t="s">
        <v>28</v>
      </c>
      <c r="G24" s="9" t="s">
        <v>21</v>
      </c>
      <c r="H24" s="9" t="s">
        <v>31</v>
      </c>
    </row>
    <row r="25" spans="1:12">
      <c r="A25" s="9" t="s">
        <v>31</v>
      </c>
      <c r="B25" s="9" t="s">
        <v>28</v>
      </c>
      <c r="D25" s="9" t="s">
        <v>33</v>
      </c>
      <c r="E25" s="9" t="s">
        <v>31</v>
      </c>
      <c r="G25" s="9" t="s">
        <v>22</v>
      </c>
      <c r="H25" s="9" t="s">
        <v>33</v>
      </c>
    </row>
    <row r="27" spans="1:12">
      <c r="A27" s="286">
        <v>43904</v>
      </c>
      <c r="B27" s="286"/>
      <c r="C27" s="287" t="s">
        <v>20</v>
      </c>
      <c r="D27" s="287"/>
      <c r="E27" s="287"/>
      <c r="F27" s="287"/>
      <c r="G27" s="12"/>
      <c r="H27" s="12"/>
      <c r="I27" s="11"/>
      <c r="J27" s="11"/>
      <c r="K27" s="11"/>
      <c r="L27" s="11"/>
    </row>
    <row r="28" spans="1:12">
      <c r="A28" s="13" t="s">
        <v>34</v>
      </c>
      <c r="B28" s="14"/>
      <c r="C28" s="15"/>
      <c r="D28" s="15"/>
      <c r="E28" s="15"/>
      <c r="F28" s="15"/>
      <c r="G28" s="15"/>
      <c r="H28" s="15"/>
    </row>
    <row r="29" spans="1:12" ht="13.5" thickBot="1">
      <c r="A29" s="9"/>
    </row>
    <row r="30" spans="1:12">
      <c r="A30" s="2">
        <v>1</v>
      </c>
      <c r="B30" s="3">
        <v>4</v>
      </c>
      <c r="C30" s="170"/>
      <c r="D30" s="2">
        <v>3</v>
      </c>
      <c r="E30" s="3">
        <v>4</v>
      </c>
      <c r="F30" s="170"/>
      <c r="G30" s="2">
        <v>2</v>
      </c>
      <c r="H30" s="3">
        <v>4</v>
      </c>
    </row>
    <row r="31" spans="1:12" ht="13.5" thickBot="1">
      <c r="A31" s="7">
        <v>2</v>
      </c>
      <c r="B31" s="8">
        <v>3</v>
      </c>
      <c r="C31" s="170"/>
      <c r="D31" s="7">
        <v>1</v>
      </c>
      <c r="E31" s="8">
        <v>2</v>
      </c>
      <c r="F31" s="170"/>
      <c r="G31" s="7">
        <v>3</v>
      </c>
      <c r="H31" s="8">
        <v>1</v>
      </c>
    </row>
    <row r="32" spans="1:12">
      <c r="A32" s="170"/>
      <c r="B32" s="170"/>
      <c r="C32" s="170"/>
      <c r="D32" s="170"/>
      <c r="E32" s="170"/>
      <c r="F32" s="170"/>
      <c r="G32" s="170"/>
      <c r="H32" s="170"/>
    </row>
    <row r="33" spans="1:8">
      <c r="A33" s="170"/>
      <c r="B33" s="170"/>
      <c r="C33" s="170"/>
      <c r="D33" s="170"/>
      <c r="E33" s="170"/>
      <c r="F33" s="170"/>
      <c r="G33" s="170"/>
      <c r="H33" s="170"/>
    </row>
    <row r="34" spans="1:8">
      <c r="A34" s="170"/>
      <c r="B34" s="170"/>
      <c r="C34" s="170"/>
      <c r="D34" s="170"/>
      <c r="E34" s="170"/>
      <c r="F34" s="170"/>
      <c r="G34" s="170"/>
      <c r="H34" s="170"/>
    </row>
    <row r="35" spans="1:8">
      <c r="A35" s="170"/>
      <c r="B35" s="170"/>
      <c r="C35" s="170"/>
      <c r="D35" s="170"/>
      <c r="E35" s="170"/>
      <c r="F35" s="170"/>
      <c r="G35" s="170"/>
      <c r="H35" s="170"/>
    </row>
    <row r="37" spans="1:8">
      <c r="A37" s="13" t="s">
        <v>35</v>
      </c>
      <c r="B37" s="14"/>
      <c r="C37" s="15"/>
      <c r="D37" s="15"/>
      <c r="E37" s="15"/>
      <c r="F37" s="15"/>
      <c r="G37" s="15"/>
      <c r="H37" s="15"/>
    </row>
    <row r="38" spans="1:8" ht="13.5" thickBot="1"/>
    <row r="39" spans="1:8">
      <c r="A39" s="2">
        <v>5</v>
      </c>
      <c r="B39" s="3">
        <v>8</v>
      </c>
      <c r="C39" s="170"/>
      <c r="D39" s="2">
        <v>7</v>
      </c>
      <c r="E39" s="3">
        <v>8</v>
      </c>
      <c r="F39" s="170"/>
      <c r="G39" s="2">
        <v>6</v>
      </c>
      <c r="H39" s="3">
        <v>8</v>
      </c>
    </row>
    <row r="40" spans="1:8" ht="13.5" thickBot="1">
      <c r="A40" s="7">
        <v>6</v>
      </c>
      <c r="B40" s="8">
        <v>7</v>
      </c>
      <c r="C40" s="170"/>
      <c r="D40" s="7">
        <v>5</v>
      </c>
      <c r="E40" s="8">
        <v>6</v>
      </c>
      <c r="F40" s="170"/>
      <c r="G40" s="7">
        <v>7</v>
      </c>
      <c r="H40" s="8">
        <v>5</v>
      </c>
    </row>
  </sheetData>
  <mergeCells count="13">
    <mergeCell ref="G4:H4"/>
    <mergeCell ref="J4:K4"/>
    <mergeCell ref="A16:B16"/>
    <mergeCell ref="D16:E16"/>
    <mergeCell ref="G16:H16"/>
    <mergeCell ref="A3:B3"/>
    <mergeCell ref="C3:F3"/>
    <mergeCell ref="A15:B15"/>
    <mergeCell ref="C15:F15"/>
    <mergeCell ref="A27:B27"/>
    <mergeCell ref="C27:F27"/>
    <mergeCell ref="A4:B4"/>
    <mergeCell ref="D4:E4"/>
  </mergeCells>
  <pageMargins left="0.7" right="0.7" top="0.78740157499999996" bottom="0.78740157499999996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workbookViewId="0">
      <selection activeCell="X16" sqref="X16"/>
    </sheetView>
  </sheetViews>
  <sheetFormatPr defaultColWidth="6" defaultRowHeight="12.75"/>
  <cols>
    <col min="1" max="1" width="3" customWidth="1"/>
    <col min="2" max="2" width="31.85546875" customWidth="1"/>
    <col min="3" max="3" width="6" customWidth="1"/>
    <col min="4" max="4" width="1.5703125" customWidth="1"/>
    <col min="5" max="6" width="6" customWidth="1"/>
    <col min="7" max="7" width="1.5703125" customWidth="1"/>
    <col min="8" max="9" width="6" customWidth="1"/>
    <col min="10" max="10" width="1.5703125" customWidth="1"/>
    <col min="11" max="12" width="6" customWidth="1"/>
    <col min="13" max="13" width="1.5703125" customWidth="1"/>
    <col min="14" max="14" width="6" customWidth="1"/>
    <col min="15" max="16" width="13.7109375" customWidth="1"/>
    <col min="17" max="17" width="1" style="1" customWidth="1"/>
    <col min="18" max="18" width="7.42578125" bestFit="1" customWidth="1"/>
    <col min="19" max="19" width="7.42578125" customWidth="1"/>
    <col min="20" max="20" width="6.5703125" bestFit="1" customWidth="1"/>
    <col min="21" max="21" width="7" customWidth="1"/>
    <col min="22" max="238" width="8.85546875" customWidth="1"/>
    <col min="239" max="239" width="3.85546875" customWidth="1"/>
    <col min="240" max="240" width="25.85546875" customWidth="1"/>
    <col min="241" max="241" width="8.85546875" customWidth="1"/>
    <col min="242" max="244" width="6.85546875" customWidth="1"/>
    <col min="245" max="250" width="8.140625" customWidth="1"/>
    <col min="251" max="251" width="6.85546875" customWidth="1"/>
    <col min="252" max="252" width="7.85546875" customWidth="1"/>
    <col min="253" max="253" width="8.140625" customWidth="1"/>
    <col min="254" max="254" width="17" customWidth="1"/>
    <col min="255" max="255" width="2.140625" customWidth="1"/>
    <col min="256" max="256" width="16.42578125" customWidth="1"/>
    <col min="259" max="259" width="3" customWidth="1"/>
    <col min="260" max="260" width="31.85546875" customWidth="1"/>
    <col min="261" max="261" width="9.140625" customWidth="1"/>
    <col min="262" max="262" width="5.5703125" customWidth="1"/>
    <col min="263" max="264" width="6.85546875" customWidth="1"/>
    <col min="265" max="270" width="8" customWidth="1"/>
    <col min="271" max="271" width="6.85546875" customWidth="1"/>
    <col min="272" max="272" width="8" customWidth="1"/>
    <col min="273" max="273" width="1" customWidth="1"/>
    <col min="274" max="274" width="7.42578125" bestFit="1" customWidth="1"/>
    <col min="275" max="275" width="5.140625" bestFit="1" customWidth="1"/>
    <col min="276" max="276" width="6.5703125" bestFit="1" customWidth="1"/>
    <col min="277" max="277" width="7" customWidth="1"/>
    <col min="278" max="494" width="8.85546875" customWidth="1"/>
    <col min="495" max="495" width="3.85546875" customWidth="1"/>
    <col min="496" max="496" width="25.85546875" customWidth="1"/>
    <col min="497" max="497" width="8.85546875" customWidth="1"/>
    <col min="498" max="500" width="6.85546875" customWidth="1"/>
    <col min="501" max="506" width="8.140625" customWidth="1"/>
    <col min="507" max="507" width="6.85546875" customWidth="1"/>
    <col min="508" max="508" width="7.85546875" customWidth="1"/>
    <col min="509" max="509" width="8.140625" customWidth="1"/>
    <col min="510" max="510" width="17" customWidth="1"/>
    <col min="511" max="511" width="2.140625" customWidth="1"/>
    <col min="512" max="512" width="16.42578125" customWidth="1"/>
    <col min="515" max="515" width="3" customWidth="1"/>
    <col min="516" max="516" width="31.85546875" customWidth="1"/>
    <col min="517" max="517" width="9.140625" customWidth="1"/>
    <col min="518" max="518" width="5.5703125" customWidth="1"/>
    <col min="519" max="520" width="6.85546875" customWidth="1"/>
    <col min="521" max="526" width="8" customWidth="1"/>
    <col min="527" max="527" width="6.85546875" customWidth="1"/>
    <col min="528" max="528" width="8" customWidth="1"/>
    <col min="529" max="529" width="1" customWidth="1"/>
    <col min="530" max="530" width="7.42578125" bestFit="1" customWidth="1"/>
    <col min="531" max="531" width="5.140625" bestFit="1" customWidth="1"/>
    <col min="532" max="532" width="6.5703125" bestFit="1" customWidth="1"/>
    <col min="533" max="533" width="7" customWidth="1"/>
    <col min="534" max="750" width="8.85546875" customWidth="1"/>
    <col min="751" max="751" width="3.85546875" customWidth="1"/>
    <col min="752" max="752" width="25.85546875" customWidth="1"/>
    <col min="753" max="753" width="8.85546875" customWidth="1"/>
    <col min="754" max="756" width="6.85546875" customWidth="1"/>
    <col min="757" max="762" width="8.140625" customWidth="1"/>
    <col min="763" max="763" width="6.85546875" customWidth="1"/>
    <col min="764" max="764" width="7.85546875" customWidth="1"/>
    <col min="765" max="765" width="8.140625" customWidth="1"/>
    <col min="766" max="766" width="17" customWidth="1"/>
    <col min="767" max="767" width="2.140625" customWidth="1"/>
    <col min="768" max="768" width="16.42578125" customWidth="1"/>
    <col min="771" max="771" width="3" customWidth="1"/>
    <col min="772" max="772" width="31.85546875" customWidth="1"/>
    <col min="773" max="773" width="9.140625" customWidth="1"/>
    <col min="774" max="774" width="5.5703125" customWidth="1"/>
    <col min="775" max="776" width="6.85546875" customWidth="1"/>
    <col min="777" max="782" width="8" customWidth="1"/>
    <col min="783" max="783" width="6.85546875" customWidth="1"/>
    <col min="784" max="784" width="8" customWidth="1"/>
    <col min="785" max="785" width="1" customWidth="1"/>
    <col min="786" max="786" width="7.42578125" bestFit="1" customWidth="1"/>
    <col min="787" max="787" width="5.140625" bestFit="1" customWidth="1"/>
    <col min="788" max="788" width="6.5703125" bestFit="1" customWidth="1"/>
    <col min="789" max="789" width="7" customWidth="1"/>
    <col min="790" max="1006" width="8.85546875" customWidth="1"/>
    <col min="1007" max="1007" width="3.85546875" customWidth="1"/>
    <col min="1008" max="1008" width="25.85546875" customWidth="1"/>
    <col min="1009" max="1009" width="8.85546875" customWidth="1"/>
    <col min="1010" max="1012" width="6.85546875" customWidth="1"/>
    <col min="1013" max="1018" width="8.140625" customWidth="1"/>
    <col min="1019" max="1019" width="6.85546875" customWidth="1"/>
    <col min="1020" max="1020" width="7.85546875" customWidth="1"/>
    <col min="1021" max="1021" width="8.140625" customWidth="1"/>
    <col min="1022" max="1022" width="17" customWidth="1"/>
    <col min="1023" max="1023" width="2.140625" customWidth="1"/>
    <col min="1024" max="1024" width="16.42578125" customWidth="1"/>
    <col min="1027" max="1027" width="3" customWidth="1"/>
    <col min="1028" max="1028" width="31.85546875" customWidth="1"/>
    <col min="1029" max="1029" width="9.140625" customWidth="1"/>
    <col min="1030" max="1030" width="5.5703125" customWidth="1"/>
    <col min="1031" max="1032" width="6.85546875" customWidth="1"/>
    <col min="1033" max="1038" width="8" customWidth="1"/>
    <col min="1039" max="1039" width="6.85546875" customWidth="1"/>
    <col min="1040" max="1040" width="8" customWidth="1"/>
    <col min="1041" max="1041" width="1" customWidth="1"/>
    <col min="1042" max="1042" width="7.42578125" bestFit="1" customWidth="1"/>
    <col min="1043" max="1043" width="5.140625" bestFit="1" customWidth="1"/>
    <col min="1044" max="1044" width="6.5703125" bestFit="1" customWidth="1"/>
    <col min="1045" max="1045" width="7" customWidth="1"/>
    <col min="1046" max="1262" width="8.85546875" customWidth="1"/>
    <col min="1263" max="1263" width="3.85546875" customWidth="1"/>
    <col min="1264" max="1264" width="25.85546875" customWidth="1"/>
    <col min="1265" max="1265" width="8.85546875" customWidth="1"/>
    <col min="1266" max="1268" width="6.85546875" customWidth="1"/>
    <col min="1269" max="1274" width="8.140625" customWidth="1"/>
    <col min="1275" max="1275" width="6.85546875" customWidth="1"/>
    <col min="1276" max="1276" width="7.85546875" customWidth="1"/>
    <col min="1277" max="1277" width="8.140625" customWidth="1"/>
    <col min="1278" max="1278" width="17" customWidth="1"/>
    <col min="1279" max="1279" width="2.140625" customWidth="1"/>
    <col min="1280" max="1280" width="16.42578125" customWidth="1"/>
    <col min="1283" max="1283" width="3" customWidth="1"/>
    <col min="1284" max="1284" width="31.85546875" customWidth="1"/>
    <col min="1285" max="1285" width="9.140625" customWidth="1"/>
    <col min="1286" max="1286" width="5.5703125" customWidth="1"/>
    <col min="1287" max="1288" width="6.85546875" customWidth="1"/>
    <col min="1289" max="1294" width="8" customWidth="1"/>
    <col min="1295" max="1295" width="6.85546875" customWidth="1"/>
    <col min="1296" max="1296" width="8" customWidth="1"/>
    <col min="1297" max="1297" width="1" customWidth="1"/>
    <col min="1298" max="1298" width="7.42578125" bestFit="1" customWidth="1"/>
    <col min="1299" max="1299" width="5.140625" bestFit="1" customWidth="1"/>
    <col min="1300" max="1300" width="6.5703125" bestFit="1" customWidth="1"/>
    <col min="1301" max="1301" width="7" customWidth="1"/>
    <col min="1302" max="1518" width="8.85546875" customWidth="1"/>
    <col min="1519" max="1519" width="3.85546875" customWidth="1"/>
    <col min="1520" max="1520" width="25.85546875" customWidth="1"/>
    <col min="1521" max="1521" width="8.85546875" customWidth="1"/>
    <col min="1522" max="1524" width="6.85546875" customWidth="1"/>
    <col min="1525" max="1530" width="8.140625" customWidth="1"/>
    <col min="1531" max="1531" width="6.85546875" customWidth="1"/>
    <col min="1532" max="1532" width="7.85546875" customWidth="1"/>
    <col min="1533" max="1533" width="8.140625" customWidth="1"/>
    <col min="1534" max="1534" width="17" customWidth="1"/>
    <col min="1535" max="1535" width="2.140625" customWidth="1"/>
    <col min="1536" max="1536" width="16.42578125" customWidth="1"/>
    <col min="1539" max="1539" width="3" customWidth="1"/>
    <col min="1540" max="1540" width="31.85546875" customWidth="1"/>
    <col min="1541" max="1541" width="9.140625" customWidth="1"/>
    <col min="1542" max="1542" width="5.5703125" customWidth="1"/>
    <col min="1543" max="1544" width="6.85546875" customWidth="1"/>
    <col min="1545" max="1550" width="8" customWidth="1"/>
    <col min="1551" max="1551" width="6.85546875" customWidth="1"/>
    <col min="1552" max="1552" width="8" customWidth="1"/>
    <col min="1553" max="1553" width="1" customWidth="1"/>
    <col min="1554" max="1554" width="7.42578125" bestFit="1" customWidth="1"/>
    <col min="1555" max="1555" width="5.140625" bestFit="1" customWidth="1"/>
    <col min="1556" max="1556" width="6.5703125" bestFit="1" customWidth="1"/>
    <col min="1557" max="1557" width="7" customWidth="1"/>
    <col min="1558" max="1774" width="8.85546875" customWidth="1"/>
    <col min="1775" max="1775" width="3.85546875" customWidth="1"/>
    <col min="1776" max="1776" width="25.85546875" customWidth="1"/>
    <col min="1777" max="1777" width="8.85546875" customWidth="1"/>
    <col min="1778" max="1780" width="6.85546875" customWidth="1"/>
    <col min="1781" max="1786" width="8.140625" customWidth="1"/>
    <col min="1787" max="1787" width="6.85546875" customWidth="1"/>
    <col min="1788" max="1788" width="7.85546875" customWidth="1"/>
    <col min="1789" max="1789" width="8.140625" customWidth="1"/>
    <col min="1790" max="1790" width="17" customWidth="1"/>
    <col min="1791" max="1791" width="2.140625" customWidth="1"/>
    <col min="1792" max="1792" width="16.42578125" customWidth="1"/>
    <col min="1795" max="1795" width="3" customWidth="1"/>
    <col min="1796" max="1796" width="31.85546875" customWidth="1"/>
    <col min="1797" max="1797" width="9.140625" customWidth="1"/>
    <col min="1798" max="1798" width="5.5703125" customWidth="1"/>
    <col min="1799" max="1800" width="6.85546875" customWidth="1"/>
    <col min="1801" max="1806" width="8" customWidth="1"/>
    <col min="1807" max="1807" width="6.85546875" customWidth="1"/>
    <col min="1808" max="1808" width="8" customWidth="1"/>
    <col min="1809" max="1809" width="1" customWidth="1"/>
    <col min="1810" max="1810" width="7.42578125" bestFit="1" customWidth="1"/>
    <col min="1811" max="1811" width="5.140625" bestFit="1" customWidth="1"/>
    <col min="1812" max="1812" width="6.5703125" bestFit="1" customWidth="1"/>
    <col min="1813" max="1813" width="7" customWidth="1"/>
    <col min="1814" max="2030" width="8.85546875" customWidth="1"/>
    <col min="2031" max="2031" width="3.85546875" customWidth="1"/>
    <col min="2032" max="2032" width="25.85546875" customWidth="1"/>
    <col min="2033" max="2033" width="8.85546875" customWidth="1"/>
    <col min="2034" max="2036" width="6.85546875" customWidth="1"/>
    <col min="2037" max="2042" width="8.140625" customWidth="1"/>
    <col min="2043" max="2043" width="6.85546875" customWidth="1"/>
    <col min="2044" max="2044" width="7.85546875" customWidth="1"/>
    <col min="2045" max="2045" width="8.140625" customWidth="1"/>
    <col min="2046" max="2046" width="17" customWidth="1"/>
    <col min="2047" max="2047" width="2.140625" customWidth="1"/>
    <col min="2048" max="2048" width="16.42578125" customWidth="1"/>
    <col min="2051" max="2051" width="3" customWidth="1"/>
    <col min="2052" max="2052" width="31.85546875" customWidth="1"/>
    <col min="2053" max="2053" width="9.140625" customWidth="1"/>
    <col min="2054" max="2054" width="5.5703125" customWidth="1"/>
    <col min="2055" max="2056" width="6.85546875" customWidth="1"/>
    <col min="2057" max="2062" width="8" customWidth="1"/>
    <col min="2063" max="2063" width="6.85546875" customWidth="1"/>
    <col min="2064" max="2064" width="8" customWidth="1"/>
    <col min="2065" max="2065" width="1" customWidth="1"/>
    <col min="2066" max="2066" width="7.42578125" bestFit="1" customWidth="1"/>
    <col min="2067" max="2067" width="5.140625" bestFit="1" customWidth="1"/>
    <col min="2068" max="2068" width="6.5703125" bestFit="1" customWidth="1"/>
    <col min="2069" max="2069" width="7" customWidth="1"/>
    <col min="2070" max="2286" width="8.85546875" customWidth="1"/>
    <col min="2287" max="2287" width="3.85546875" customWidth="1"/>
    <col min="2288" max="2288" width="25.85546875" customWidth="1"/>
    <col min="2289" max="2289" width="8.85546875" customWidth="1"/>
    <col min="2290" max="2292" width="6.85546875" customWidth="1"/>
    <col min="2293" max="2298" width="8.140625" customWidth="1"/>
    <col min="2299" max="2299" width="6.85546875" customWidth="1"/>
    <col min="2300" max="2300" width="7.85546875" customWidth="1"/>
    <col min="2301" max="2301" width="8.140625" customWidth="1"/>
    <col min="2302" max="2302" width="17" customWidth="1"/>
    <col min="2303" max="2303" width="2.140625" customWidth="1"/>
    <col min="2304" max="2304" width="16.42578125" customWidth="1"/>
    <col min="2307" max="2307" width="3" customWidth="1"/>
    <col min="2308" max="2308" width="31.85546875" customWidth="1"/>
    <col min="2309" max="2309" width="9.140625" customWidth="1"/>
    <col min="2310" max="2310" width="5.5703125" customWidth="1"/>
    <col min="2311" max="2312" width="6.85546875" customWidth="1"/>
    <col min="2313" max="2318" width="8" customWidth="1"/>
    <col min="2319" max="2319" width="6.85546875" customWidth="1"/>
    <col min="2320" max="2320" width="8" customWidth="1"/>
    <col min="2321" max="2321" width="1" customWidth="1"/>
    <col min="2322" max="2322" width="7.42578125" bestFit="1" customWidth="1"/>
    <col min="2323" max="2323" width="5.140625" bestFit="1" customWidth="1"/>
    <col min="2324" max="2324" width="6.5703125" bestFit="1" customWidth="1"/>
    <col min="2325" max="2325" width="7" customWidth="1"/>
    <col min="2326" max="2542" width="8.85546875" customWidth="1"/>
    <col min="2543" max="2543" width="3.85546875" customWidth="1"/>
    <col min="2544" max="2544" width="25.85546875" customWidth="1"/>
    <col min="2545" max="2545" width="8.85546875" customWidth="1"/>
    <col min="2546" max="2548" width="6.85546875" customWidth="1"/>
    <col min="2549" max="2554" width="8.140625" customWidth="1"/>
    <col min="2555" max="2555" width="6.85546875" customWidth="1"/>
    <col min="2556" max="2556" width="7.85546875" customWidth="1"/>
    <col min="2557" max="2557" width="8.140625" customWidth="1"/>
    <col min="2558" max="2558" width="17" customWidth="1"/>
    <col min="2559" max="2559" width="2.140625" customWidth="1"/>
    <col min="2560" max="2560" width="16.42578125" customWidth="1"/>
    <col min="2563" max="2563" width="3" customWidth="1"/>
    <col min="2564" max="2564" width="31.85546875" customWidth="1"/>
    <col min="2565" max="2565" width="9.140625" customWidth="1"/>
    <col min="2566" max="2566" width="5.5703125" customWidth="1"/>
    <col min="2567" max="2568" width="6.85546875" customWidth="1"/>
    <col min="2569" max="2574" width="8" customWidth="1"/>
    <col min="2575" max="2575" width="6.85546875" customWidth="1"/>
    <col min="2576" max="2576" width="8" customWidth="1"/>
    <col min="2577" max="2577" width="1" customWidth="1"/>
    <col min="2578" max="2578" width="7.42578125" bestFit="1" customWidth="1"/>
    <col min="2579" max="2579" width="5.140625" bestFit="1" customWidth="1"/>
    <col min="2580" max="2580" width="6.5703125" bestFit="1" customWidth="1"/>
    <col min="2581" max="2581" width="7" customWidth="1"/>
    <col min="2582" max="2798" width="8.85546875" customWidth="1"/>
    <col min="2799" max="2799" width="3.85546875" customWidth="1"/>
    <col min="2800" max="2800" width="25.85546875" customWidth="1"/>
    <col min="2801" max="2801" width="8.85546875" customWidth="1"/>
    <col min="2802" max="2804" width="6.85546875" customWidth="1"/>
    <col min="2805" max="2810" width="8.140625" customWidth="1"/>
    <col min="2811" max="2811" width="6.85546875" customWidth="1"/>
    <col min="2812" max="2812" width="7.85546875" customWidth="1"/>
    <col min="2813" max="2813" width="8.140625" customWidth="1"/>
    <col min="2814" max="2814" width="17" customWidth="1"/>
    <col min="2815" max="2815" width="2.140625" customWidth="1"/>
    <col min="2816" max="2816" width="16.42578125" customWidth="1"/>
    <col min="2819" max="2819" width="3" customWidth="1"/>
    <col min="2820" max="2820" width="31.85546875" customWidth="1"/>
    <col min="2821" max="2821" width="9.140625" customWidth="1"/>
    <col min="2822" max="2822" width="5.5703125" customWidth="1"/>
    <col min="2823" max="2824" width="6.85546875" customWidth="1"/>
    <col min="2825" max="2830" width="8" customWidth="1"/>
    <col min="2831" max="2831" width="6.85546875" customWidth="1"/>
    <col min="2832" max="2832" width="8" customWidth="1"/>
    <col min="2833" max="2833" width="1" customWidth="1"/>
    <col min="2834" max="2834" width="7.42578125" bestFit="1" customWidth="1"/>
    <col min="2835" max="2835" width="5.140625" bestFit="1" customWidth="1"/>
    <col min="2836" max="2836" width="6.5703125" bestFit="1" customWidth="1"/>
    <col min="2837" max="2837" width="7" customWidth="1"/>
    <col min="2838" max="3054" width="8.85546875" customWidth="1"/>
    <col min="3055" max="3055" width="3.85546875" customWidth="1"/>
    <col min="3056" max="3056" width="25.85546875" customWidth="1"/>
    <col min="3057" max="3057" width="8.85546875" customWidth="1"/>
    <col min="3058" max="3060" width="6.85546875" customWidth="1"/>
    <col min="3061" max="3066" width="8.140625" customWidth="1"/>
    <col min="3067" max="3067" width="6.85546875" customWidth="1"/>
    <col min="3068" max="3068" width="7.85546875" customWidth="1"/>
    <col min="3069" max="3069" width="8.140625" customWidth="1"/>
    <col min="3070" max="3070" width="17" customWidth="1"/>
    <col min="3071" max="3071" width="2.140625" customWidth="1"/>
    <col min="3072" max="3072" width="16.42578125" customWidth="1"/>
    <col min="3075" max="3075" width="3" customWidth="1"/>
    <col min="3076" max="3076" width="31.85546875" customWidth="1"/>
    <col min="3077" max="3077" width="9.140625" customWidth="1"/>
    <col min="3078" max="3078" width="5.5703125" customWidth="1"/>
    <col min="3079" max="3080" width="6.85546875" customWidth="1"/>
    <col min="3081" max="3086" width="8" customWidth="1"/>
    <col min="3087" max="3087" width="6.85546875" customWidth="1"/>
    <col min="3088" max="3088" width="8" customWidth="1"/>
    <col min="3089" max="3089" width="1" customWidth="1"/>
    <col min="3090" max="3090" width="7.42578125" bestFit="1" customWidth="1"/>
    <col min="3091" max="3091" width="5.140625" bestFit="1" customWidth="1"/>
    <col min="3092" max="3092" width="6.5703125" bestFit="1" customWidth="1"/>
    <col min="3093" max="3093" width="7" customWidth="1"/>
    <col min="3094" max="3310" width="8.85546875" customWidth="1"/>
    <col min="3311" max="3311" width="3.85546875" customWidth="1"/>
    <col min="3312" max="3312" width="25.85546875" customWidth="1"/>
    <col min="3313" max="3313" width="8.85546875" customWidth="1"/>
    <col min="3314" max="3316" width="6.85546875" customWidth="1"/>
    <col min="3317" max="3322" width="8.140625" customWidth="1"/>
    <col min="3323" max="3323" width="6.85546875" customWidth="1"/>
    <col min="3324" max="3324" width="7.85546875" customWidth="1"/>
    <col min="3325" max="3325" width="8.140625" customWidth="1"/>
    <col min="3326" max="3326" width="17" customWidth="1"/>
    <col min="3327" max="3327" width="2.140625" customWidth="1"/>
    <col min="3328" max="3328" width="16.42578125" customWidth="1"/>
    <col min="3331" max="3331" width="3" customWidth="1"/>
    <col min="3332" max="3332" width="31.85546875" customWidth="1"/>
    <col min="3333" max="3333" width="9.140625" customWidth="1"/>
    <col min="3334" max="3334" width="5.5703125" customWidth="1"/>
    <col min="3335" max="3336" width="6.85546875" customWidth="1"/>
    <col min="3337" max="3342" width="8" customWidth="1"/>
    <col min="3343" max="3343" width="6.85546875" customWidth="1"/>
    <col min="3344" max="3344" width="8" customWidth="1"/>
    <col min="3345" max="3345" width="1" customWidth="1"/>
    <col min="3346" max="3346" width="7.42578125" bestFit="1" customWidth="1"/>
    <col min="3347" max="3347" width="5.140625" bestFit="1" customWidth="1"/>
    <col min="3348" max="3348" width="6.5703125" bestFit="1" customWidth="1"/>
    <col min="3349" max="3349" width="7" customWidth="1"/>
    <col min="3350" max="3566" width="8.85546875" customWidth="1"/>
    <col min="3567" max="3567" width="3.85546875" customWidth="1"/>
    <col min="3568" max="3568" width="25.85546875" customWidth="1"/>
    <col min="3569" max="3569" width="8.85546875" customWidth="1"/>
    <col min="3570" max="3572" width="6.85546875" customWidth="1"/>
    <col min="3573" max="3578" width="8.140625" customWidth="1"/>
    <col min="3579" max="3579" width="6.85546875" customWidth="1"/>
    <col min="3580" max="3580" width="7.85546875" customWidth="1"/>
    <col min="3581" max="3581" width="8.140625" customWidth="1"/>
    <col min="3582" max="3582" width="17" customWidth="1"/>
    <col min="3583" max="3583" width="2.140625" customWidth="1"/>
    <col min="3584" max="3584" width="16.42578125" customWidth="1"/>
    <col min="3587" max="3587" width="3" customWidth="1"/>
    <col min="3588" max="3588" width="31.85546875" customWidth="1"/>
    <col min="3589" max="3589" width="9.140625" customWidth="1"/>
    <col min="3590" max="3590" width="5.5703125" customWidth="1"/>
    <col min="3591" max="3592" width="6.85546875" customWidth="1"/>
    <col min="3593" max="3598" width="8" customWidth="1"/>
    <col min="3599" max="3599" width="6.85546875" customWidth="1"/>
    <col min="3600" max="3600" width="8" customWidth="1"/>
    <col min="3601" max="3601" width="1" customWidth="1"/>
    <col min="3602" max="3602" width="7.42578125" bestFit="1" customWidth="1"/>
    <col min="3603" max="3603" width="5.140625" bestFit="1" customWidth="1"/>
    <col min="3604" max="3604" width="6.5703125" bestFit="1" customWidth="1"/>
    <col min="3605" max="3605" width="7" customWidth="1"/>
    <col min="3606" max="3822" width="8.85546875" customWidth="1"/>
    <col min="3823" max="3823" width="3.85546875" customWidth="1"/>
    <col min="3824" max="3824" width="25.85546875" customWidth="1"/>
    <col min="3825" max="3825" width="8.85546875" customWidth="1"/>
    <col min="3826" max="3828" width="6.85546875" customWidth="1"/>
    <col min="3829" max="3834" width="8.140625" customWidth="1"/>
    <col min="3835" max="3835" width="6.85546875" customWidth="1"/>
    <col min="3836" max="3836" width="7.85546875" customWidth="1"/>
    <col min="3837" max="3837" width="8.140625" customWidth="1"/>
    <col min="3838" max="3838" width="17" customWidth="1"/>
    <col min="3839" max="3839" width="2.140625" customWidth="1"/>
    <col min="3840" max="3840" width="16.42578125" customWidth="1"/>
    <col min="3843" max="3843" width="3" customWidth="1"/>
    <col min="3844" max="3844" width="31.85546875" customWidth="1"/>
    <col min="3845" max="3845" width="9.140625" customWidth="1"/>
    <col min="3846" max="3846" width="5.5703125" customWidth="1"/>
    <col min="3847" max="3848" width="6.85546875" customWidth="1"/>
    <col min="3849" max="3854" width="8" customWidth="1"/>
    <col min="3855" max="3855" width="6.85546875" customWidth="1"/>
    <col min="3856" max="3856" width="8" customWidth="1"/>
    <col min="3857" max="3857" width="1" customWidth="1"/>
    <col min="3858" max="3858" width="7.42578125" bestFit="1" customWidth="1"/>
    <col min="3859" max="3859" width="5.140625" bestFit="1" customWidth="1"/>
    <col min="3860" max="3860" width="6.5703125" bestFit="1" customWidth="1"/>
    <col min="3861" max="3861" width="7" customWidth="1"/>
    <col min="3862" max="4078" width="8.85546875" customWidth="1"/>
    <col min="4079" max="4079" width="3.85546875" customWidth="1"/>
    <col min="4080" max="4080" width="25.85546875" customWidth="1"/>
    <col min="4081" max="4081" width="8.85546875" customWidth="1"/>
    <col min="4082" max="4084" width="6.85546875" customWidth="1"/>
    <col min="4085" max="4090" width="8.140625" customWidth="1"/>
    <col min="4091" max="4091" width="6.85546875" customWidth="1"/>
    <col min="4092" max="4092" width="7.85546875" customWidth="1"/>
    <col min="4093" max="4093" width="8.140625" customWidth="1"/>
    <col min="4094" max="4094" width="17" customWidth="1"/>
    <col min="4095" max="4095" width="2.140625" customWidth="1"/>
    <col min="4096" max="4096" width="16.42578125" customWidth="1"/>
    <col min="4099" max="4099" width="3" customWidth="1"/>
    <col min="4100" max="4100" width="31.85546875" customWidth="1"/>
    <col min="4101" max="4101" width="9.140625" customWidth="1"/>
    <col min="4102" max="4102" width="5.5703125" customWidth="1"/>
    <col min="4103" max="4104" width="6.85546875" customWidth="1"/>
    <col min="4105" max="4110" width="8" customWidth="1"/>
    <col min="4111" max="4111" width="6.85546875" customWidth="1"/>
    <col min="4112" max="4112" width="8" customWidth="1"/>
    <col min="4113" max="4113" width="1" customWidth="1"/>
    <col min="4114" max="4114" width="7.42578125" bestFit="1" customWidth="1"/>
    <col min="4115" max="4115" width="5.140625" bestFit="1" customWidth="1"/>
    <col min="4116" max="4116" width="6.5703125" bestFit="1" customWidth="1"/>
    <col min="4117" max="4117" width="7" customWidth="1"/>
    <col min="4118" max="4334" width="8.85546875" customWidth="1"/>
    <col min="4335" max="4335" width="3.85546875" customWidth="1"/>
    <col min="4336" max="4336" width="25.85546875" customWidth="1"/>
    <col min="4337" max="4337" width="8.85546875" customWidth="1"/>
    <col min="4338" max="4340" width="6.85546875" customWidth="1"/>
    <col min="4341" max="4346" width="8.140625" customWidth="1"/>
    <col min="4347" max="4347" width="6.85546875" customWidth="1"/>
    <col min="4348" max="4348" width="7.85546875" customWidth="1"/>
    <col min="4349" max="4349" width="8.140625" customWidth="1"/>
    <col min="4350" max="4350" width="17" customWidth="1"/>
    <col min="4351" max="4351" width="2.140625" customWidth="1"/>
    <col min="4352" max="4352" width="16.42578125" customWidth="1"/>
    <col min="4355" max="4355" width="3" customWidth="1"/>
    <col min="4356" max="4356" width="31.85546875" customWidth="1"/>
    <col min="4357" max="4357" width="9.140625" customWidth="1"/>
    <col min="4358" max="4358" width="5.5703125" customWidth="1"/>
    <col min="4359" max="4360" width="6.85546875" customWidth="1"/>
    <col min="4361" max="4366" width="8" customWidth="1"/>
    <col min="4367" max="4367" width="6.85546875" customWidth="1"/>
    <col min="4368" max="4368" width="8" customWidth="1"/>
    <col min="4369" max="4369" width="1" customWidth="1"/>
    <col min="4370" max="4370" width="7.42578125" bestFit="1" customWidth="1"/>
    <col min="4371" max="4371" width="5.140625" bestFit="1" customWidth="1"/>
    <col min="4372" max="4372" width="6.5703125" bestFit="1" customWidth="1"/>
    <col min="4373" max="4373" width="7" customWidth="1"/>
    <col min="4374" max="4590" width="8.85546875" customWidth="1"/>
    <col min="4591" max="4591" width="3.85546875" customWidth="1"/>
    <col min="4592" max="4592" width="25.85546875" customWidth="1"/>
    <col min="4593" max="4593" width="8.85546875" customWidth="1"/>
    <col min="4594" max="4596" width="6.85546875" customWidth="1"/>
    <col min="4597" max="4602" width="8.140625" customWidth="1"/>
    <col min="4603" max="4603" width="6.85546875" customWidth="1"/>
    <col min="4604" max="4604" width="7.85546875" customWidth="1"/>
    <col min="4605" max="4605" width="8.140625" customWidth="1"/>
    <col min="4606" max="4606" width="17" customWidth="1"/>
    <col min="4607" max="4607" width="2.140625" customWidth="1"/>
    <col min="4608" max="4608" width="16.42578125" customWidth="1"/>
    <col min="4611" max="4611" width="3" customWidth="1"/>
    <col min="4612" max="4612" width="31.85546875" customWidth="1"/>
    <col min="4613" max="4613" width="9.140625" customWidth="1"/>
    <col min="4614" max="4614" width="5.5703125" customWidth="1"/>
    <col min="4615" max="4616" width="6.85546875" customWidth="1"/>
    <col min="4617" max="4622" width="8" customWidth="1"/>
    <col min="4623" max="4623" width="6.85546875" customWidth="1"/>
    <col min="4624" max="4624" width="8" customWidth="1"/>
    <col min="4625" max="4625" width="1" customWidth="1"/>
    <col min="4626" max="4626" width="7.42578125" bestFit="1" customWidth="1"/>
    <col min="4627" max="4627" width="5.140625" bestFit="1" customWidth="1"/>
    <col min="4628" max="4628" width="6.5703125" bestFit="1" customWidth="1"/>
    <col min="4629" max="4629" width="7" customWidth="1"/>
    <col min="4630" max="4846" width="8.85546875" customWidth="1"/>
    <col min="4847" max="4847" width="3.85546875" customWidth="1"/>
    <col min="4848" max="4848" width="25.85546875" customWidth="1"/>
    <col min="4849" max="4849" width="8.85546875" customWidth="1"/>
    <col min="4850" max="4852" width="6.85546875" customWidth="1"/>
    <col min="4853" max="4858" width="8.140625" customWidth="1"/>
    <col min="4859" max="4859" width="6.85546875" customWidth="1"/>
    <col min="4860" max="4860" width="7.85546875" customWidth="1"/>
    <col min="4861" max="4861" width="8.140625" customWidth="1"/>
    <col min="4862" max="4862" width="17" customWidth="1"/>
    <col min="4863" max="4863" width="2.140625" customWidth="1"/>
    <col min="4864" max="4864" width="16.42578125" customWidth="1"/>
    <col min="4867" max="4867" width="3" customWidth="1"/>
    <col min="4868" max="4868" width="31.85546875" customWidth="1"/>
    <col min="4869" max="4869" width="9.140625" customWidth="1"/>
    <col min="4870" max="4870" width="5.5703125" customWidth="1"/>
    <col min="4871" max="4872" width="6.85546875" customWidth="1"/>
    <col min="4873" max="4878" width="8" customWidth="1"/>
    <col min="4879" max="4879" width="6.85546875" customWidth="1"/>
    <col min="4880" max="4880" width="8" customWidth="1"/>
    <col min="4881" max="4881" width="1" customWidth="1"/>
    <col min="4882" max="4882" width="7.42578125" bestFit="1" customWidth="1"/>
    <col min="4883" max="4883" width="5.140625" bestFit="1" customWidth="1"/>
    <col min="4884" max="4884" width="6.5703125" bestFit="1" customWidth="1"/>
    <col min="4885" max="4885" width="7" customWidth="1"/>
    <col min="4886" max="5102" width="8.85546875" customWidth="1"/>
    <col min="5103" max="5103" width="3.85546875" customWidth="1"/>
    <col min="5104" max="5104" width="25.85546875" customWidth="1"/>
    <col min="5105" max="5105" width="8.85546875" customWidth="1"/>
    <col min="5106" max="5108" width="6.85546875" customWidth="1"/>
    <col min="5109" max="5114" width="8.140625" customWidth="1"/>
    <col min="5115" max="5115" width="6.85546875" customWidth="1"/>
    <col min="5116" max="5116" width="7.85546875" customWidth="1"/>
    <col min="5117" max="5117" width="8.140625" customWidth="1"/>
    <col min="5118" max="5118" width="17" customWidth="1"/>
    <col min="5119" max="5119" width="2.140625" customWidth="1"/>
    <col min="5120" max="5120" width="16.42578125" customWidth="1"/>
    <col min="5123" max="5123" width="3" customWidth="1"/>
    <col min="5124" max="5124" width="31.85546875" customWidth="1"/>
    <col min="5125" max="5125" width="9.140625" customWidth="1"/>
    <col min="5126" max="5126" width="5.5703125" customWidth="1"/>
    <col min="5127" max="5128" width="6.85546875" customWidth="1"/>
    <col min="5129" max="5134" width="8" customWidth="1"/>
    <col min="5135" max="5135" width="6.85546875" customWidth="1"/>
    <col min="5136" max="5136" width="8" customWidth="1"/>
    <col min="5137" max="5137" width="1" customWidth="1"/>
    <col min="5138" max="5138" width="7.42578125" bestFit="1" customWidth="1"/>
    <col min="5139" max="5139" width="5.140625" bestFit="1" customWidth="1"/>
    <col min="5140" max="5140" width="6.5703125" bestFit="1" customWidth="1"/>
    <col min="5141" max="5141" width="7" customWidth="1"/>
    <col min="5142" max="5358" width="8.85546875" customWidth="1"/>
    <col min="5359" max="5359" width="3.85546875" customWidth="1"/>
    <col min="5360" max="5360" width="25.85546875" customWidth="1"/>
    <col min="5361" max="5361" width="8.85546875" customWidth="1"/>
    <col min="5362" max="5364" width="6.85546875" customWidth="1"/>
    <col min="5365" max="5370" width="8.140625" customWidth="1"/>
    <col min="5371" max="5371" width="6.85546875" customWidth="1"/>
    <col min="5372" max="5372" width="7.85546875" customWidth="1"/>
    <col min="5373" max="5373" width="8.140625" customWidth="1"/>
    <col min="5374" max="5374" width="17" customWidth="1"/>
    <col min="5375" max="5375" width="2.140625" customWidth="1"/>
    <col min="5376" max="5376" width="16.42578125" customWidth="1"/>
    <col min="5379" max="5379" width="3" customWidth="1"/>
    <col min="5380" max="5380" width="31.85546875" customWidth="1"/>
    <col min="5381" max="5381" width="9.140625" customWidth="1"/>
    <col min="5382" max="5382" width="5.5703125" customWidth="1"/>
    <col min="5383" max="5384" width="6.85546875" customWidth="1"/>
    <col min="5385" max="5390" width="8" customWidth="1"/>
    <col min="5391" max="5391" width="6.85546875" customWidth="1"/>
    <col min="5392" max="5392" width="8" customWidth="1"/>
    <col min="5393" max="5393" width="1" customWidth="1"/>
    <col min="5394" max="5394" width="7.42578125" bestFit="1" customWidth="1"/>
    <col min="5395" max="5395" width="5.140625" bestFit="1" customWidth="1"/>
    <col min="5396" max="5396" width="6.5703125" bestFit="1" customWidth="1"/>
    <col min="5397" max="5397" width="7" customWidth="1"/>
    <col min="5398" max="5614" width="8.85546875" customWidth="1"/>
    <col min="5615" max="5615" width="3.85546875" customWidth="1"/>
    <col min="5616" max="5616" width="25.85546875" customWidth="1"/>
    <col min="5617" max="5617" width="8.85546875" customWidth="1"/>
    <col min="5618" max="5620" width="6.85546875" customWidth="1"/>
    <col min="5621" max="5626" width="8.140625" customWidth="1"/>
    <col min="5627" max="5627" width="6.85546875" customWidth="1"/>
    <col min="5628" max="5628" width="7.85546875" customWidth="1"/>
    <col min="5629" max="5629" width="8.140625" customWidth="1"/>
    <col min="5630" max="5630" width="17" customWidth="1"/>
    <col min="5631" max="5631" width="2.140625" customWidth="1"/>
    <col min="5632" max="5632" width="16.42578125" customWidth="1"/>
    <col min="5635" max="5635" width="3" customWidth="1"/>
    <col min="5636" max="5636" width="31.85546875" customWidth="1"/>
    <col min="5637" max="5637" width="9.140625" customWidth="1"/>
    <col min="5638" max="5638" width="5.5703125" customWidth="1"/>
    <col min="5639" max="5640" width="6.85546875" customWidth="1"/>
    <col min="5641" max="5646" width="8" customWidth="1"/>
    <col min="5647" max="5647" width="6.85546875" customWidth="1"/>
    <col min="5648" max="5648" width="8" customWidth="1"/>
    <col min="5649" max="5649" width="1" customWidth="1"/>
    <col min="5650" max="5650" width="7.42578125" bestFit="1" customWidth="1"/>
    <col min="5651" max="5651" width="5.140625" bestFit="1" customWidth="1"/>
    <col min="5652" max="5652" width="6.5703125" bestFit="1" customWidth="1"/>
    <col min="5653" max="5653" width="7" customWidth="1"/>
    <col min="5654" max="5870" width="8.85546875" customWidth="1"/>
    <col min="5871" max="5871" width="3.85546875" customWidth="1"/>
    <col min="5872" max="5872" width="25.85546875" customWidth="1"/>
    <col min="5873" max="5873" width="8.85546875" customWidth="1"/>
    <col min="5874" max="5876" width="6.85546875" customWidth="1"/>
    <col min="5877" max="5882" width="8.140625" customWidth="1"/>
    <col min="5883" max="5883" width="6.85546875" customWidth="1"/>
    <col min="5884" max="5884" width="7.85546875" customWidth="1"/>
    <col min="5885" max="5885" width="8.140625" customWidth="1"/>
    <col min="5886" max="5886" width="17" customWidth="1"/>
    <col min="5887" max="5887" width="2.140625" customWidth="1"/>
    <col min="5888" max="5888" width="16.42578125" customWidth="1"/>
    <col min="5891" max="5891" width="3" customWidth="1"/>
    <col min="5892" max="5892" width="31.85546875" customWidth="1"/>
    <col min="5893" max="5893" width="9.140625" customWidth="1"/>
    <col min="5894" max="5894" width="5.5703125" customWidth="1"/>
    <col min="5895" max="5896" width="6.85546875" customWidth="1"/>
    <col min="5897" max="5902" width="8" customWidth="1"/>
    <col min="5903" max="5903" width="6.85546875" customWidth="1"/>
    <col min="5904" max="5904" width="8" customWidth="1"/>
    <col min="5905" max="5905" width="1" customWidth="1"/>
    <col min="5906" max="5906" width="7.42578125" bestFit="1" customWidth="1"/>
    <col min="5907" max="5907" width="5.140625" bestFit="1" customWidth="1"/>
    <col min="5908" max="5908" width="6.5703125" bestFit="1" customWidth="1"/>
    <col min="5909" max="5909" width="7" customWidth="1"/>
    <col min="5910" max="6126" width="8.85546875" customWidth="1"/>
    <col min="6127" max="6127" width="3.85546875" customWidth="1"/>
    <col min="6128" max="6128" width="25.85546875" customWidth="1"/>
    <col min="6129" max="6129" width="8.85546875" customWidth="1"/>
    <col min="6130" max="6132" width="6.85546875" customWidth="1"/>
    <col min="6133" max="6138" width="8.140625" customWidth="1"/>
    <col min="6139" max="6139" width="6.85546875" customWidth="1"/>
    <col min="6140" max="6140" width="7.85546875" customWidth="1"/>
    <col min="6141" max="6141" width="8.140625" customWidth="1"/>
    <col min="6142" max="6142" width="17" customWidth="1"/>
    <col min="6143" max="6143" width="2.140625" customWidth="1"/>
    <col min="6144" max="6144" width="16.42578125" customWidth="1"/>
    <col min="6147" max="6147" width="3" customWidth="1"/>
    <col min="6148" max="6148" width="31.85546875" customWidth="1"/>
    <col min="6149" max="6149" width="9.140625" customWidth="1"/>
    <col min="6150" max="6150" width="5.5703125" customWidth="1"/>
    <col min="6151" max="6152" width="6.85546875" customWidth="1"/>
    <col min="6153" max="6158" width="8" customWidth="1"/>
    <col min="6159" max="6159" width="6.85546875" customWidth="1"/>
    <col min="6160" max="6160" width="8" customWidth="1"/>
    <col min="6161" max="6161" width="1" customWidth="1"/>
    <col min="6162" max="6162" width="7.42578125" bestFit="1" customWidth="1"/>
    <col min="6163" max="6163" width="5.140625" bestFit="1" customWidth="1"/>
    <col min="6164" max="6164" width="6.5703125" bestFit="1" customWidth="1"/>
    <col min="6165" max="6165" width="7" customWidth="1"/>
    <col min="6166" max="6382" width="8.85546875" customWidth="1"/>
    <col min="6383" max="6383" width="3.85546875" customWidth="1"/>
    <col min="6384" max="6384" width="25.85546875" customWidth="1"/>
    <col min="6385" max="6385" width="8.85546875" customWidth="1"/>
    <col min="6386" max="6388" width="6.85546875" customWidth="1"/>
    <col min="6389" max="6394" width="8.140625" customWidth="1"/>
    <col min="6395" max="6395" width="6.85546875" customWidth="1"/>
    <col min="6396" max="6396" width="7.85546875" customWidth="1"/>
    <col min="6397" max="6397" width="8.140625" customWidth="1"/>
    <col min="6398" max="6398" width="17" customWidth="1"/>
    <col min="6399" max="6399" width="2.140625" customWidth="1"/>
    <col min="6400" max="6400" width="16.42578125" customWidth="1"/>
    <col min="6403" max="6403" width="3" customWidth="1"/>
    <col min="6404" max="6404" width="31.85546875" customWidth="1"/>
    <col min="6405" max="6405" width="9.140625" customWidth="1"/>
    <col min="6406" max="6406" width="5.5703125" customWidth="1"/>
    <col min="6407" max="6408" width="6.85546875" customWidth="1"/>
    <col min="6409" max="6414" width="8" customWidth="1"/>
    <col min="6415" max="6415" width="6.85546875" customWidth="1"/>
    <col min="6416" max="6416" width="8" customWidth="1"/>
    <col min="6417" max="6417" width="1" customWidth="1"/>
    <col min="6418" max="6418" width="7.42578125" bestFit="1" customWidth="1"/>
    <col min="6419" max="6419" width="5.140625" bestFit="1" customWidth="1"/>
    <col min="6420" max="6420" width="6.5703125" bestFit="1" customWidth="1"/>
    <col min="6421" max="6421" width="7" customWidth="1"/>
    <col min="6422" max="6638" width="8.85546875" customWidth="1"/>
    <col min="6639" max="6639" width="3.85546875" customWidth="1"/>
    <col min="6640" max="6640" width="25.85546875" customWidth="1"/>
    <col min="6641" max="6641" width="8.85546875" customWidth="1"/>
    <col min="6642" max="6644" width="6.85546875" customWidth="1"/>
    <col min="6645" max="6650" width="8.140625" customWidth="1"/>
    <col min="6651" max="6651" width="6.85546875" customWidth="1"/>
    <col min="6652" max="6652" width="7.85546875" customWidth="1"/>
    <col min="6653" max="6653" width="8.140625" customWidth="1"/>
    <col min="6654" max="6654" width="17" customWidth="1"/>
    <col min="6655" max="6655" width="2.140625" customWidth="1"/>
    <col min="6656" max="6656" width="16.42578125" customWidth="1"/>
    <col min="6659" max="6659" width="3" customWidth="1"/>
    <col min="6660" max="6660" width="31.85546875" customWidth="1"/>
    <col min="6661" max="6661" width="9.140625" customWidth="1"/>
    <col min="6662" max="6662" width="5.5703125" customWidth="1"/>
    <col min="6663" max="6664" width="6.85546875" customWidth="1"/>
    <col min="6665" max="6670" width="8" customWidth="1"/>
    <col min="6671" max="6671" width="6.85546875" customWidth="1"/>
    <col min="6672" max="6672" width="8" customWidth="1"/>
    <col min="6673" max="6673" width="1" customWidth="1"/>
    <col min="6674" max="6674" width="7.42578125" bestFit="1" customWidth="1"/>
    <col min="6675" max="6675" width="5.140625" bestFit="1" customWidth="1"/>
    <col min="6676" max="6676" width="6.5703125" bestFit="1" customWidth="1"/>
    <col min="6677" max="6677" width="7" customWidth="1"/>
    <col min="6678" max="6894" width="8.85546875" customWidth="1"/>
    <col min="6895" max="6895" width="3.85546875" customWidth="1"/>
    <col min="6896" max="6896" width="25.85546875" customWidth="1"/>
    <col min="6897" max="6897" width="8.85546875" customWidth="1"/>
    <col min="6898" max="6900" width="6.85546875" customWidth="1"/>
    <col min="6901" max="6906" width="8.140625" customWidth="1"/>
    <col min="6907" max="6907" width="6.85546875" customWidth="1"/>
    <col min="6908" max="6908" width="7.85546875" customWidth="1"/>
    <col min="6909" max="6909" width="8.140625" customWidth="1"/>
    <col min="6910" max="6910" width="17" customWidth="1"/>
    <col min="6911" max="6911" width="2.140625" customWidth="1"/>
    <col min="6912" max="6912" width="16.42578125" customWidth="1"/>
    <col min="6915" max="6915" width="3" customWidth="1"/>
    <col min="6916" max="6916" width="31.85546875" customWidth="1"/>
    <col min="6917" max="6917" width="9.140625" customWidth="1"/>
    <col min="6918" max="6918" width="5.5703125" customWidth="1"/>
    <col min="6919" max="6920" width="6.85546875" customWidth="1"/>
    <col min="6921" max="6926" width="8" customWidth="1"/>
    <col min="6927" max="6927" width="6.85546875" customWidth="1"/>
    <col min="6928" max="6928" width="8" customWidth="1"/>
    <col min="6929" max="6929" width="1" customWidth="1"/>
    <col min="6930" max="6930" width="7.42578125" bestFit="1" customWidth="1"/>
    <col min="6931" max="6931" width="5.140625" bestFit="1" customWidth="1"/>
    <col min="6932" max="6932" width="6.5703125" bestFit="1" customWidth="1"/>
    <col min="6933" max="6933" width="7" customWidth="1"/>
    <col min="6934" max="7150" width="8.85546875" customWidth="1"/>
    <col min="7151" max="7151" width="3.85546875" customWidth="1"/>
    <col min="7152" max="7152" width="25.85546875" customWidth="1"/>
    <col min="7153" max="7153" width="8.85546875" customWidth="1"/>
    <col min="7154" max="7156" width="6.85546875" customWidth="1"/>
    <col min="7157" max="7162" width="8.140625" customWidth="1"/>
    <col min="7163" max="7163" width="6.85546875" customWidth="1"/>
    <col min="7164" max="7164" width="7.85546875" customWidth="1"/>
    <col min="7165" max="7165" width="8.140625" customWidth="1"/>
    <col min="7166" max="7166" width="17" customWidth="1"/>
    <col min="7167" max="7167" width="2.140625" customWidth="1"/>
    <col min="7168" max="7168" width="16.42578125" customWidth="1"/>
    <col min="7171" max="7171" width="3" customWidth="1"/>
    <col min="7172" max="7172" width="31.85546875" customWidth="1"/>
    <col min="7173" max="7173" width="9.140625" customWidth="1"/>
    <col min="7174" max="7174" width="5.5703125" customWidth="1"/>
    <col min="7175" max="7176" width="6.85546875" customWidth="1"/>
    <col min="7177" max="7182" width="8" customWidth="1"/>
    <col min="7183" max="7183" width="6.85546875" customWidth="1"/>
    <col min="7184" max="7184" width="8" customWidth="1"/>
    <col min="7185" max="7185" width="1" customWidth="1"/>
    <col min="7186" max="7186" width="7.42578125" bestFit="1" customWidth="1"/>
    <col min="7187" max="7187" width="5.140625" bestFit="1" customWidth="1"/>
    <col min="7188" max="7188" width="6.5703125" bestFit="1" customWidth="1"/>
    <col min="7189" max="7189" width="7" customWidth="1"/>
    <col min="7190" max="7406" width="8.85546875" customWidth="1"/>
    <col min="7407" max="7407" width="3.85546875" customWidth="1"/>
    <col min="7408" max="7408" width="25.85546875" customWidth="1"/>
    <col min="7409" max="7409" width="8.85546875" customWidth="1"/>
    <col min="7410" max="7412" width="6.85546875" customWidth="1"/>
    <col min="7413" max="7418" width="8.140625" customWidth="1"/>
    <col min="7419" max="7419" width="6.85546875" customWidth="1"/>
    <col min="7420" max="7420" width="7.85546875" customWidth="1"/>
    <col min="7421" max="7421" width="8.140625" customWidth="1"/>
    <col min="7422" max="7422" width="17" customWidth="1"/>
    <col min="7423" max="7423" width="2.140625" customWidth="1"/>
    <col min="7424" max="7424" width="16.42578125" customWidth="1"/>
    <col min="7427" max="7427" width="3" customWidth="1"/>
    <col min="7428" max="7428" width="31.85546875" customWidth="1"/>
    <col min="7429" max="7429" width="9.140625" customWidth="1"/>
    <col min="7430" max="7430" width="5.5703125" customWidth="1"/>
    <col min="7431" max="7432" width="6.85546875" customWidth="1"/>
    <col min="7433" max="7438" width="8" customWidth="1"/>
    <col min="7439" max="7439" width="6.85546875" customWidth="1"/>
    <col min="7440" max="7440" width="8" customWidth="1"/>
    <col min="7441" max="7441" width="1" customWidth="1"/>
    <col min="7442" max="7442" width="7.42578125" bestFit="1" customWidth="1"/>
    <col min="7443" max="7443" width="5.140625" bestFit="1" customWidth="1"/>
    <col min="7444" max="7444" width="6.5703125" bestFit="1" customWidth="1"/>
    <col min="7445" max="7445" width="7" customWidth="1"/>
    <col min="7446" max="7662" width="8.85546875" customWidth="1"/>
    <col min="7663" max="7663" width="3.85546875" customWidth="1"/>
    <col min="7664" max="7664" width="25.85546875" customWidth="1"/>
    <col min="7665" max="7665" width="8.85546875" customWidth="1"/>
    <col min="7666" max="7668" width="6.85546875" customWidth="1"/>
    <col min="7669" max="7674" width="8.140625" customWidth="1"/>
    <col min="7675" max="7675" width="6.85546875" customWidth="1"/>
    <col min="7676" max="7676" width="7.85546875" customWidth="1"/>
    <col min="7677" max="7677" width="8.140625" customWidth="1"/>
    <col min="7678" max="7678" width="17" customWidth="1"/>
    <col min="7679" max="7679" width="2.140625" customWidth="1"/>
    <col min="7680" max="7680" width="16.42578125" customWidth="1"/>
    <col min="7683" max="7683" width="3" customWidth="1"/>
    <col min="7684" max="7684" width="31.85546875" customWidth="1"/>
    <col min="7685" max="7685" width="9.140625" customWidth="1"/>
    <col min="7686" max="7686" width="5.5703125" customWidth="1"/>
    <col min="7687" max="7688" width="6.85546875" customWidth="1"/>
    <col min="7689" max="7694" width="8" customWidth="1"/>
    <col min="7695" max="7695" width="6.85546875" customWidth="1"/>
    <col min="7696" max="7696" width="8" customWidth="1"/>
    <col min="7697" max="7697" width="1" customWidth="1"/>
    <col min="7698" max="7698" width="7.42578125" bestFit="1" customWidth="1"/>
    <col min="7699" max="7699" width="5.140625" bestFit="1" customWidth="1"/>
    <col min="7700" max="7700" width="6.5703125" bestFit="1" customWidth="1"/>
    <col min="7701" max="7701" width="7" customWidth="1"/>
    <col min="7702" max="7918" width="8.85546875" customWidth="1"/>
    <col min="7919" max="7919" width="3.85546875" customWidth="1"/>
    <col min="7920" max="7920" width="25.85546875" customWidth="1"/>
    <col min="7921" max="7921" width="8.85546875" customWidth="1"/>
    <col min="7922" max="7924" width="6.85546875" customWidth="1"/>
    <col min="7925" max="7930" width="8.140625" customWidth="1"/>
    <col min="7931" max="7931" width="6.85546875" customWidth="1"/>
    <col min="7932" max="7932" width="7.85546875" customWidth="1"/>
    <col min="7933" max="7933" width="8.140625" customWidth="1"/>
    <col min="7934" max="7934" width="17" customWidth="1"/>
    <col min="7935" max="7935" width="2.140625" customWidth="1"/>
    <col min="7936" max="7936" width="16.42578125" customWidth="1"/>
    <col min="7939" max="7939" width="3" customWidth="1"/>
    <col min="7940" max="7940" width="31.85546875" customWidth="1"/>
    <col min="7941" max="7941" width="9.140625" customWidth="1"/>
    <col min="7942" max="7942" width="5.5703125" customWidth="1"/>
    <col min="7943" max="7944" width="6.85546875" customWidth="1"/>
    <col min="7945" max="7950" width="8" customWidth="1"/>
    <col min="7951" max="7951" width="6.85546875" customWidth="1"/>
    <col min="7952" max="7952" width="8" customWidth="1"/>
    <col min="7953" max="7953" width="1" customWidth="1"/>
    <col min="7954" max="7954" width="7.42578125" bestFit="1" customWidth="1"/>
    <col min="7955" max="7955" width="5.140625" bestFit="1" customWidth="1"/>
    <col min="7956" max="7956" width="6.5703125" bestFit="1" customWidth="1"/>
    <col min="7957" max="7957" width="7" customWidth="1"/>
    <col min="7958" max="8174" width="8.85546875" customWidth="1"/>
    <col min="8175" max="8175" width="3.85546875" customWidth="1"/>
    <col min="8176" max="8176" width="25.85546875" customWidth="1"/>
    <col min="8177" max="8177" width="8.85546875" customWidth="1"/>
    <col min="8178" max="8180" width="6.85546875" customWidth="1"/>
    <col min="8181" max="8186" width="8.140625" customWidth="1"/>
    <col min="8187" max="8187" width="6.85546875" customWidth="1"/>
    <col min="8188" max="8188" width="7.85546875" customWidth="1"/>
    <col min="8189" max="8189" width="8.140625" customWidth="1"/>
    <col min="8190" max="8190" width="17" customWidth="1"/>
    <col min="8191" max="8191" width="2.140625" customWidth="1"/>
    <col min="8192" max="8192" width="16.42578125" customWidth="1"/>
    <col min="8195" max="8195" width="3" customWidth="1"/>
    <col min="8196" max="8196" width="31.85546875" customWidth="1"/>
    <col min="8197" max="8197" width="9.140625" customWidth="1"/>
    <col min="8198" max="8198" width="5.5703125" customWidth="1"/>
    <col min="8199" max="8200" width="6.85546875" customWidth="1"/>
    <col min="8201" max="8206" width="8" customWidth="1"/>
    <col min="8207" max="8207" width="6.85546875" customWidth="1"/>
    <col min="8208" max="8208" width="8" customWidth="1"/>
    <col min="8209" max="8209" width="1" customWidth="1"/>
    <col min="8210" max="8210" width="7.42578125" bestFit="1" customWidth="1"/>
    <col min="8211" max="8211" width="5.140625" bestFit="1" customWidth="1"/>
    <col min="8212" max="8212" width="6.5703125" bestFit="1" customWidth="1"/>
    <col min="8213" max="8213" width="7" customWidth="1"/>
    <col min="8214" max="8430" width="8.85546875" customWidth="1"/>
    <col min="8431" max="8431" width="3.85546875" customWidth="1"/>
    <col min="8432" max="8432" width="25.85546875" customWidth="1"/>
    <col min="8433" max="8433" width="8.85546875" customWidth="1"/>
    <col min="8434" max="8436" width="6.85546875" customWidth="1"/>
    <col min="8437" max="8442" width="8.140625" customWidth="1"/>
    <col min="8443" max="8443" width="6.85546875" customWidth="1"/>
    <col min="8444" max="8444" width="7.85546875" customWidth="1"/>
    <col min="8445" max="8445" width="8.140625" customWidth="1"/>
    <col min="8446" max="8446" width="17" customWidth="1"/>
    <col min="8447" max="8447" width="2.140625" customWidth="1"/>
    <col min="8448" max="8448" width="16.42578125" customWidth="1"/>
    <col min="8451" max="8451" width="3" customWidth="1"/>
    <col min="8452" max="8452" width="31.85546875" customWidth="1"/>
    <col min="8453" max="8453" width="9.140625" customWidth="1"/>
    <col min="8454" max="8454" width="5.5703125" customWidth="1"/>
    <col min="8455" max="8456" width="6.85546875" customWidth="1"/>
    <col min="8457" max="8462" width="8" customWidth="1"/>
    <col min="8463" max="8463" width="6.85546875" customWidth="1"/>
    <col min="8464" max="8464" width="8" customWidth="1"/>
    <col min="8465" max="8465" width="1" customWidth="1"/>
    <col min="8466" max="8466" width="7.42578125" bestFit="1" customWidth="1"/>
    <col min="8467" max="8467" width="5.140625" bestFit="1" customWidth="1"/>
    <col min="8468" max="8468" width="6.5703125" bestFit="1" customWidth="1"/>
    <col min="8469" max="8469" width="7" customWidth="1"/>
    <col min="8470" max="8686" width="8.85546875" customWidth="1"/>
    <col min="8687" max="8687" width="3.85546875" customWidth="1"/>
    <col min="8688" max="8688" width="25.85546875" customWidth="1"/>
    <col min="8689" max="8689" width="8.85546875" customWidth="1"/>
    <col min="8690" max="8692" width="6.85546875" customWidth="1"/>
    <col min="8693" max="8698" width="8.140625" customWidth="1"/>
    <col min="8699" max="8699" width="6.85546875" customWidth="1"/>
    <col min="8700" max="8700" width="7.85546875" customWidth="1"/>
    <col min="8701" max="8701" width="8.140625" customWidth="1"/>
    <col min="8702" max="8702" width="17" customWidth="1"/>
    <col min="8703" max="8703" width="2.140625" customWidth="1"/>
    <col min="8704" max="8704" width="16.42578125" customWidth="1"/>
    <col min="8707" max="8707" width="3" customWidth="1"/>
    <col min="8708" max="8708" width="31.85546875" customWidth="1"/>
    <col min="8709" max="8709" width="9.140625" customWidth="1"/>
    <col min="8710" max="8710" width="5.5703125" customWidth="1"/>
    <col min="8711" max="8712" width="6.85546875" customWidth="1"/>
    <col min="8713" max="8718" width="8" customWidth="1"/>
    <col min="8719" max="8719" width="6.85546875" customWidth="1"/>
    <col min="8720" max="8720" width="8" customWidth="1"/>
    <col min="8721" max="8721" width="1" customWidth="1"/>
    <col min="8722" max="8722" width="7.42578125" bestFit="1" customWidth="1"/>
    <col min="8723" max="8723" width="5.140625" bestFit="1" customWidth="1"/>
    <col min="8724" max="8724" width="6.5703125" bestFit="1" customWidth="1"/>
    <col min="8725" max="8725" width="7" customWidth="1"/>
    <col min="8726" max="8942" width="8.85546875" customWidth="1"/>
    <col min="8943" max="8943" width="3.85546875" customWidth="1"/>
    <col min="8944" max="8944" width="25.85546875" customWidth="1"/>
    <col min="8945" max="8945" width="8.85546875" customWidth="1"/>
    <col min="8946" max="8948" width="6.85546875" customWidth="1"/>
    <col min="8949" max="8954" width="8.140625" customWidth="1"/>
    <col min="8955" max="8955" width="6.85546875" customWidth="1"/>
    <col min="8956" max="8956" width="7.85546875" customWidth="1"/>
    <col min="8957" max="8957" width="8.140625" customWidth="1"/>
    <col min="8958" max="8958" width="17" customWidth="1"/>
    <col min="8959" max="8959" width="2.140625" customWidth="1"/>
    <col min="8960" max="8960" width="16.42578125" customWidth="1"/>
    <col min="8963" max="8963" width="3" customWidth="1"/>
    <col min="8964" max="8964" width="31.85546875" customWidth="1"/>
    <col min="8965" max="8965" width="9.140625" customWidth="1"/>
    <col min="8966" max="8966" width="5.5703125" customWidth="1"/>
    <col min="8967" max="8968" width="6.85546875" customWidth="1"/>
    <col min="8969" max="8974" width="8" customWidth="1"/>
    <col min="8975" max="8975" width="6.85546875" customWidth="1"/>
    <col min="8976" max="8976" width="8" customWidth="1"/>
    <col min="8977" max="8977" width="1" customWidth="1"/>
    <col min="8978" max="8978" width="7.42578125" bestFit="1" customWidth="1"/>
    <col min="8979" max="8979" width="5.140625" bestFit="1" customWidth="1"/>
    <col min="8980" max="8980" width="6.5703125" bestFit="1" customWidth="1"/>
    <col min="8981" max="8981" width="7" customWidth="1"/>
    <col min="8982" max="9198" width="8.85546875" customWidth="1"/>
    <col min="9199" max="9199" width="3.85546875" customWidth="1"/>
    <col min="9200" max="9200" width="25.85546875" customWidth="1"/>
    <col min="9201" max="9201" width="8.85546875" customWidth="1"/>
    <col min="9202" max="9204" width="6.85546875" customWidth="1"/>
    <col min="9205" max="9210" width="8.140625" customWidth="1"/>
    <col min="9211" max="9211" width="6.85546875" customWidth="1"/>
    <col min="9212" max="9212" width="7.85546875" customWidth="1"/>
    <col min="9213" max="9213" width="8.140625" customWidth="1"/>
    <col min="9214" max="9214" width="17" customWidth="1"/>
    <col min="9215" max="9215" width="2.140625" customWidth="1"/>
    <col min="9216" max="9216" width="16.42578125" customWidth="1"/>
    <col min="9219" max="9219" width="3" customWidth="1"/>
    <col min="9220" max="9220" width="31.85546875" customWidth="1"/>
    <col min="9221" max="9221" width="9.140625" customWidth="1"/>
    <col min="9222" max="9222" width="5.5703125" customWidth="1"/>
    <col min="9223" max="9224" width="6.85546875" customWidth="1"/>
    <col min="9225" max="9230" width="8" customWidth="1"/>
    <col min="9231" max="9231" width="6.85546875" customWidth="1"/>
    <col min="9232" max="9232" width="8" customWidth="1"/>
    <col min="9233" max="9233" width="1" customWidth="1"/>
    <col min="9234" max="9234" width="7.42578125" bestFit="1" customWidth="1"/>
    <col min="9235" max="9235" width="5.140625" bestFit="1" customWidth="1"/>
    <col min="9236" max="9236" width="6.5703125" bestFit="1" customWidth="1"/>
    <col min="9237" max="9237" width="7" customWidth="1"/>
    <col min="9238" max="9454" width="8.85546875" customWidth="1"/>
    <col min="9455" max="9455" width="3.85546875" customWidth="1"/>
    <col min="9456" max="9456" width="25.85546875" customWidth="1"/>
    <col min="9457" max="9457" width="8.85546875" customWidth="1"/>
    <col min="9458" max="9460" width="6.85546875" customWidth="1"/>
    <col min="9461" max="9466" width="8.140625" customWidth="1"/>
    <col min="9467" max="9467" width="6.85546875" customWidth="1"/>
    <col min="9468" max="9468" width="7.85546875" customWidth="1"/>
    <col min="9469" max="9469" width="8.140625" customWidth="1"/>
    <col min="9470" max="9470" width="17" customWidth="1"/>
    <col min="9471" max="9471" width="2.140625" customWidth="1"/>
    <col min="9472" max="9472" width="16.42578125" customWidth="1"/>
    <col min="9475" max="9475" width="3" customWidth="1"/>
    <col min="9476" max="9476" width="31.85546875" customWidth="1"/>
    <col min="9477" max="9477" width="9.140625" customWidth="1"/>
    <col min="9478" max="9478" width="5.5703125" customWidth="1"/>
    <col min="9479" max="9480" width="6.85546875" customWidth="1"/>
    <col min="9481" max="9486" width="8" customWidth="1"/>
    <col min="9487" max="9487" width="6.85546875" customWidth="1"/>
    <col min="9488" max="9488" width="8" customWidth="1"/>
    <col min="9489" max="9489" width="1" customWidth="1"/>
    <col min="9490" max="9490" width="7.42578125" bestFit="1" customWidth="1"/>
    <col min="9491" max="9491" width="5.140625" bestFit="1" customWidth="1"/>
    <col min="9492" max="9492" width="6.5703125" bestFit="1" customWidth="1"/>
    <col min="9493" max="9493" width="7" customWidth="1"/>
    <col min="9494" max="9710" width="8.85546875" customWidth="1"/>
    <col min="9711" max="9711" width="3.85546875" customWidth="1"/>
    <col min="9712" max="9712" width="25.85546875" customWidth="1"/>
    <col min="9713" max="9713" width="8.85546875" customWidth="1"/>
    <col min="9714" max="9716" width="6.85546875" customWidth="1"/>
    <col min="9717" max="9722" width="8.140625" customWidth="1"/>
    <col min="9723" max="9723" width="6.85546875" customWidth="1"/>
    <col min="9724" max="9724" width="7.85546875" customWidth="1"/>
    <col min="9725" max="9725" width="8.140625" customWidth="1"/>
    <col min="9726" max="9726" width="17" customWidth="1"/>
    <col min="9727" max="9727" width="2.140625" customWidth="1"/>
    <col min="9728" max="9728" width="16.42578125" customWidth="1"/>
    <col min="9731" max="9731" width="3" customWidth="1"/>
    <col min="9732" max="9732" width="31.85546875" customWidth="1"/>
    <col min="9733" max="9733" width="9.140625" customWidth="1"/>
    <col min="9734" max="9734" width="5.5703125" customWidth="1"/>
    <col min="9735" max="9736" width="6.85546875" customWidth="1"/>
    <col min="9737" max="9742" width="8" customWidth="1"/>
    <col min="9743" max="9743" width="6.85546875" customWidth="1"/>
    <col min="9744" max="9744" width="8" customWidth="1"/>
    <col min="9745" max="9745" width="1" customWidth="1"/>
    <col min="9746" max="9746" width="7.42578125" bestFit="1" customWidth="1"/>
    <col min="9747" max="9747" width="5.140625" bestFit="1" customWidth="1"/>
    <col min="9748" max="9748" width="6.5703125" bestFit="1" customWidth="1"/>
    <col min="9749" max="9749" width="7" customWidth="1"/>
    <col min="9750" max="9966" width="8.85546875" customWidth="1"/>
    <col min="9967" max="9967" width="3.85546875" customWidth="1"/>
    <col min="9968" max="9968" width="25.85546875" customWidth="1"/>
    <col min="9969" max="9969" width="8.85546875" customWidth="1"/>
    <col min="9970" max="9972" width="6.85546875" customWidth="1"/>
    <col min="9973" max="9978" width="8.140625" customWidth="1"/>
    <col min="9979" max="9979" width="6.85546875" customWidth="1"/>
    <col min="9980" max="9980" width="7.85546875" customWidth="1"/>
    <col min="9981" max="9981" width="8.140625" customWidth="1"/>
    <col min="9982" max="9982" width="17" customWidth="1"/>
    <col min="9983" max="9983" width="2.140625" customWidth="1"/>
    <col min="9984" max="9984" width="16.42578125" customWidth="1"/>
    <col min="9987" max="9987" width="3" customWidth="1"/>
    <col min="9988" max="9988" width="31.85546875" customWidth="1"/>
    <col min="9989" max="9989" width="9.140625" customWidth="1"/>
    <col min="9990" max="9990" width="5.5703125" customWidth="1"/>
    <col min="9991" max="9992" width="6.85546875" customWidth="1"/>
    <col min="9993" max="9998" width="8" customWidth="1"/>
    <col min="9999" max="9999" width="6.85546875" customWidth="1"/>
    <col min="10000" max="10000" width="8" customWidth="1"/>
    <col min="10001" max="10001" width="1" customWidth="1"/>
    <col min="10002" max="10002" width="7.42578125" bestFit="1" customWidth="1"/>
    <col min="10003" max="10003" width="5.140625" bestFit="1" customWidth="1"/>
    <col min="10004" max="10004" width="6.5703125" bestFit="1" customWidth="1"/>
    <col min="10005" max="10005" width="7" customWidth="1"/>
    <col min="10006" max="10222" width="8.85546875" customWidth="1"/>
    <col min="10223" max="10223" width="3.85546875" customWidth="1"/>
    <col min="10224" max="10224" width="25.85546875" customWidth="1"/>
    <col min="10225" max="10225" width="8.85546875" customWidth="1"/>
    <col min="10226" max="10228" width="6.85546875" customWidth="1"/>
    <col min="10229" max="10234" width="8.140625" customWidth="1"/>
    <col min="10235" max="10235" width="6.85546875" customWidth="1"/>
    <col min="10236" max="10236" width="7.85546875" customWidth="1"/>
    <col min="10237" max="10237" width="8.140625" customWidth="1"/>
    <col min="10238" max="10238" width="17" customWidth="1"/>
    <col min="10239" max="10239" width="2.140625" customWidth="1"/>
    <col min="10240" max="10240" width="16.42578125" customWidth="1"/>
    <col min="10243" max="10243" width="3" customWidth="1"/>
    <col min="10244" max="10244" width="31.85546875" customWidth="1"/>
    <col min="10245" max="10245" width="9.140625" customWidth="1"/>
    <col min="10246" max="10246" width="5.5703125" customWidth="1"/>
    <col min="10247" max="10248" width="6.85546875" customWidth="1"/>
    <col min="10249" max="10254" width="8" customWidth="1"/>
    <col min="10255" max="10255" width="6.85546875" customWidth="1"/>
    <col min="10256" max="10256" width="8" customWidth="1"/>
    <col min="10257" max="10257" width="1" customWidth="1"/>
    <col min="10258" max="10258" width="7.42578125" bestFit="1" customWidth="1"/>
    <col min="10259" max="10259" width="5.140625" bestFit="1" customWidth="1"/>
    <col min="10260" max="10260" width="6.5703125" bestFit="1" customWidth="1"/>
    <col min="10261" max="10261" width="7" customWidth="1"/>
    <col min="10262" max="10478" width="8.85546875" customWidth="1"/>
    <col min="10479" max="10479" width="3.85546875" customWidth="1"/>
    <col min="10480" max="10480" width="25.85546875" customWidth="1"/>
    <col min="10481" max="10481" width="8.85546875" customWidth="1"/>
    <col min="10482" max="10484" width="6.85546875" customWidth="1"/>
    <col min="10485" max="10490" width="8.140625" customWidth="1"/>
    <col min="10491" max="10491" width="6.85546875" customWidth="1"/>
    <col min="10492" max="10492" width="7.85546875" customWidth="1"/>
    <col min="10493" max="10493" width="8.140625" customWidth="1"/>
    <col min="10494" max="10494" width="17" customWidth="1"/>
    <col min="10495" max="10495" width="2.140625" customWidth="1"/>
    <col min="10496" max="10496" width="16.42578125" customWidth="1"/>
    <col min="10499" max="10499" width="3" customWidth="1"/>
    <col min="10500" max="10500" width="31.85546875" customWidth="1"/>
    <col min="10501" max="10501" width="9.140625" customWidth="1"/>
    <col min="10502" max="10502" width="5.5703125" customWidth="1"/>
    <col min="10503" max="10504" width="6.85546875" customWidth="1"/>
    <col min="10505" max="10510" width="8" customWidth="1"/>
    <col min="10511" max="10511" width="6.85546875" customWidth="1"/>
    <col min="10512" max="10512" width="8" customWidth="1"/>
    <col min="10513" max="10513" width="1" customWidth="1"/>
    <col min="10514" max="10514" width="7.42578125" bestFit="1" customWidth="1"/>
    <col min="10515" max="10515" width="5.140625" bestFit="1" customWidth="1"/>
    <col min="10516" max="10516" width="6.5703125" bestFit="1" customWidth="1"/>
    <col min="10517" max="10517" width="7" customWidth="1"/>
    <col min="10518" max="10734" width="8.85546875" customWidth="1"/>
    <col min="10735" max="10735" width="3.85546875" customWidth="1"/>
    <col min="10736" max="10736" width="25.85546875" customWidth="1"/>
    <col min="10737" max="10737" width="8.85546875" customWidth="1"/>
    <col min="10738" max="10740" width="6.85546875" customWidth="1"/>
    <col min="10741" max="10746" width="8.140625" customWidth="1"/>
    <col min="10747" max="10747" width="6.85546875" customWidth="1"/>
    <col min="10748" max="10748" width="7.85546875" customWidth="1"/>
    <col min="10749" max="10749" width="8.140625" customWidth="1"/>
    <col min="10750" max="10750" width="17" customWidth="1"/>
    <col min="10751" max="10751" width="2.140625" customWidth="1"/>
    <col min="10752" max="10752" width="16.42578125" customWidth="1"/>
    <col min="10755" max="10755" width="3" customWidth="1"/>
    <col min="10756" max="10756" width="31.85546875" customWidth="1"/>
    <col min="10757" max="10757" width="9.140625" customWidth="1"/>
    <col min="10758" max="10758" width="5.5703125" customWidth="1"/>
    <col min="10759" max="10760" width="6.85546875" customWidth="1"/>
    <col min="10761" max="10766" width="8" customWidth="1"/>
    <col min="10767" max="10767" width="6.85546875" customWidth="1"/>
    <col min="10768" max="10768" width="8" customWidth="1"/>
    <col min="10769" max="10769" width="1" customWidth="1"/>
    <col min="10770" max="10770" width="7.42578125" bestFit="1" customWidth="1"/>
    <col min="10771" max="10771" width="5.140625" bestFit="1" customWidth="1"/>
    <col min="10772" max="10772" width="6.5703125" bestFit="1" customWidth="1"/>
    <col min="10773" max="10773" width="7" customWidth="1"/>
    <col min="10774" max="10990" width="8.85546875" customWidth="1"/>
    <col min="10991" max="10991" width="3.85546875" customWidth="1"/>
    <col min="10992" max="10992" width="25.85546875" customWidth="1"/>
    <col min="10993" max="10993" width="8.85546875" customWidth="1"/>
    <col min="10994" max="10996" width="6.85546875" customWidth="1"/>
    <col min="10997" max="11002" width="8.140625" customWidth="1"/>
    <col min="11003" max="11003" width="6.85546875" customWidth="1"/>
    <col min="11004" max="11004" width="7.85546875" customWidth="1"/>
    <col min="11005" max="11005" width="8.140625" customWidth="1"/>
    <col min="11006" max="11006" width="17" customWidth="1"/>
    <col min="11007" max="11007" width="2.140625" customWidth="1"/>
    <col min="11008" max="11008" width="16.42578125" customWidth="1"/>
    <col min="11011" max="11011" width="3" customWidth="1"/>
    <col min="11012" max="11012" width="31.85546875" customWidth="1"/>
    <col min="11013" max="11013" width="9.140625" customWidth="1"/>
    <col min="11014" max="11014" width="5.5703125" customWidth="1"/>
    <col min="11015" max="11016" width="6.85546875" customWidth="1"/>
    <col min="11017" max="11022" width="8" customWidth="1"/>
    <col min="11023" max="11023" width="6.85546875" customWidth="1"/>
    <col min="11024" max="11024" width="8" customWidth="1"/>
    <col min="11025" max="11025" width="1" customWidth="1"/>
    <col min="11026" max="11026" width="7.42578125" bestFit="1" customWidth="1"/>
    <col min="11027" max="11027" width="5.140625" bestFit="1" customWidth="1"/>
    <col min="11028" max="11028" width="6.5703125" bestFit="1" customWidth="1"/>
    <col min="11029" max="11029" width="7" customWidth="1"/>
    <col min="11030" max="11246" width="8.85546875" customWidth="1"/>
    <col min="11247" max="11247" width="3.85546875" customWidth="1"/>
    <col min="11248" max="11248" width="25.85546875" customWidth="1"/>
    <col min="11249" max="11249" width="8.85546875" customWidth="1"/>
    <col min="11250" max="11252" width="6.85546875" customWidth="1"/>
    <col min="11253" max="11258" width="8.140625" customWidth="1"/>
    <col min="11259" max="11259" width="6.85546875" customWidth="1"/>
    <col min="11260" max="11260" width="7.85546875" customWidth="1"/>
    <col min="11261" max="11261" width="8.140625" customWidth="1"/>
    <col min="11262" max="11262" width="17" customWidth="1"/>
    <col min="11263" max="11263" width="2.140625" customWidth="1"/>
    <col min="11264" max="11264" width="16.42578125" customWidth="1"/>
    <col min="11267" max="11267" width="3" customWidth="1"/>
    <col min="11268" max="11268" width="31.85546875" customWidth="1"/>
    <col min="11269" max="11269" width="9.140625" customWidth="1"/>
    <col min="11270" max="11270" width="5.5703125" customWidth="1"/>
    <col min="11271" max="11272" width="6.85546875" customWidth="1"/>
    <col min="11273" max="11278" width="8" customWidth="1"/>
    <col min="11279" max="11279" width="6.85546875" customWidth="1"/>
    <col min="11280" max="11280" width="8" customWidth="1"/>
    <col min="11281" max="11281" width="1" customWidth="1"/>
    <col min="11282" max="11282" width="7.42578125" bestFit="1" customWidth="1"/>
    <col min="11283" max="11283" width="5.140625" bestFit="1" customWidth="1"/>
    <col min="11284" max="11284" width="6.5703125" bestFit="1" customWidth="1"/>
    <col min="11285" max="11285" width="7" customWidth="1"/>
    <col min="11286" max="11502" width="8.85546875" customWidth="1"/>
    <col min="11503" max="11503" width="3.85546875" customWidth="1"/>
    <col min="11504" max="11504" width="25.85546875" customWidth="1"/>
    <col min="11505" max="11505" width="8.85546875" customWidth="1"/>
    <col min="11506" max="11508" width="6.85546875" customWidth="1"/>
    <col min="11509" max="11514" width="8.140625" customWidth="1"/>
    <col min="11515" max="11515" width="6.85546875" customWidth="1"/>
    <col min="11516" max="11516" width="7.85546875" customWidth="1"/>
    <col min="11517" max="11517" width="8.140625" customWidth="1"/>
    <col min="11518" max="11518" width="17" customWidth="1"/>
    <col min="11519" max="11519" width="2.140625" customWidth="1"/>
    <col min="11520" max="11520" width="16.42578125" customWidth="1"/>
    <col min="11523" max="11523" width="3" customWidth="1"/>
    <col min="11524" max="11524" width="31.85546875" customWidth="1"/>
    <col min="11525" max="11525" width="9.140625" customWidth="1"/>
    <col min="11526" max="11526" width="5.5703125" customWidth="1"/>
    <col min="11527" max="11528" width="6.85546875" customWidth="1"/>
    <col min="11529" max="11534" width="8" customWidth="1"/>
    <col min="11535" max="11535" width="6.85546875" customWidth="1"/>
    <col min="11536" max="11536" width="8" customWidth="1"/>
    <col min="11537" max="11537" width="1" customWidth="1"/>
    <col min="11538" max="11538" width="7.42578125" bestFit="1" customWidth="1"/>
    <col min="11539" max="11539" width="5.140625" bestFit="1" customWidth="1"/>
    <col min="11540" max="11540" width="6.5703125" bestFit="1" customWidth="1"/>
    <col min="11541" max="11541" width="7" customWidth="1"/>
    <col min="11542" max="11758" width="8.85546875" customWidth="1"/>
    <col min="11759" max="11759" width="3.85546875" customWidth="1"/>
    <col min="11760" max="11760" width="25.85546875" customWidth="1"/>
    <col min="11761" max="11761" width="8.85546875" customWidth="1"/>
    <col min="11762" max="11764" width="6.85546875" customWidth="1"/>
    <col min="11765" max="11770" width="8.140625" customWidth="1"/>
    <col min="11771" max="11771" width="6.85546875" customWidth="1"/>
    <col min="11772" max="11772" width="7.85546875" customWidth="1"/>
    <col min="11773" max="11773" width="8.140625" customWidth="1"/>
    <col min="11774" max="11774" width="17" customWidth="1"/>
    <col min="11775" max="11775" width="2.140625" customWidth="1"/>
    <col min="11776" max="11776" width="16.42578125" customWidth="1"/>
    <col min="11779" max="11779" width="3" customWidth="1"/>
    <col min="11780" max="11780" width="31.85546875" customWidth="1"/>
    <col min="11781" max="11781" width="9.140625" customWidth="1"/>
    <col min="11782" max="11782" width="5.5703125" customWidth="1"/>
    <col min="11783" max="11784" width="6.85546875" customWidth="1"/>
    <col min="11785" max="11790" width="8" customWidth="1"/>
    <col min="11791" max="11791" width="6.85546875" customWidth="1"/>
    <col min="11792" max="11792" width="8" customWidth="1"/>
    <col min="11793" max="11793" width="1" customWidth="1"/>
    <col min="11794" max="11794" width="7.42578125" bestFit="1" customWidth="1"/>
    <col min="11795" max="11795" width="5.140625" bestFit="1" customWidth="1"/>
    <col min="11796" max="11796" width="6.5703125" bestFit="1" customWidth="1"/>
    <col min="11797" max="11797" width="7" customWidth="1"/>
    <col min="11798" max="12014" width="8.85546875" customWidth="1"/>
    <col min="12015" max="12015" width="3.85546875" customWidth="1"/>
    <col min="12016" max="12016" width="25.85546875" customWidth="1"/>
    <col min="12017" max="12017" width="8.85546875" customWidth="1"/>
    <col min="12018" max="12020" width="6.85546875" customWidth="1"/>
    <col min="12021" max="12026" width="8.140625" customWidth="1"/>
    <col min="12027" max="12027" width="6.85546875" customWidth="1"/>
    <col min="12028" max="12028" width="7.85546875" customWidth="1"/>
    <col min="12029" max="12029" width="8.140625" customWidth="1"/>
    <col min="12030" max="12030" width="17" customWidth="1"/>
    <col min="12031" max="12031" width="2.140625" customWidth="1"/>
    <col min="12032" max="12032" width="16.42578125" customWidth="1"/>
    <col min="12035" max="12035" width="3" customWidth="1"/>
    <col min="12036" max="12036" width="31.85546875" customWidth="1"/>
    <col min="12037" max="12037" width="9.140625" customWidth="1"/>
    <col min="12038" max="12038" width="5.5703125" customWidth="1"/>
    <col min="12039" max="12040" width="6.85546875" customWidth="1"/>
    <col min="12041" max="12046" width="8" customWidth="1"/>
    <col min="12047" max="12047" width="6.85546875" customWidth="1"/>
    <col min="12048" max="12048" width="8" customWidth="1"/>
    <col min="12049" max="12049" width="1" customWidth="1"/>
    <col min="12050" max="12050" width="7.42578125" bestFit="1" customWidth="1"/>
    <col min="12051" max="12051" width="5.140625" bestFit="1" customWidth="1"/>
    <col min="12052" max="12052" width="6.5703125" bestFit="1" customWidth="1"/>
    <col min="12053" max="12053" width="7" customWidth="1"/>
    <col min="12054" max="12270" width="8.85546875" customWidth="1"/>
    <col min="12271" max="12271" width="3.85546875" customWidth="1"/>
    <col min="12272" max="12272" width="25.85546875" customWidth="1"/>
    <col min="12273" max="12273" width="8.85546875" customWidth="1"/>
    <col min="12274" max="12276" width="6.85546875" customWidth="1"/>
    <col min="12277" max="12282" width="8.140625" customWidth="1"/>
    <col min="12283" max="12283" width="6.85546875" customWidth="1"/>
    <col min="12284" max="12284" width="7.85546875" customWidth="1"/>
    <col min="12285" max="12285" width="8.140625" customWidth="1"/>
    <col min="12286" max="12286" width="17" customWidth="1"/>
    <col min="12287" max="12287" width="2.140625" customWidth="1"/>
    <col min="12288" max="12288" width="16.42578125" customWidth="1"/>
    <col min="12291" max="12291" width="3" customWidth="1"/>
    <col min="12292" max="12292" width="31.85546875" customWidth="1"/>
    <col min="12293" max="12293" width="9.140625" customWidth="1"/>
    <col min="12294" max="12294" width="5.5703125" customWidth="1"/>
    <col min="12295" max="12296" width="6.85546875" customWidth="1"/>
    <col min="12297" max="12302" width="8" customWidth="1"/>
    <col min="12303" max="12303" width="6.85546875" customWidth="1"/>
    <col min="12304" max="12304" width="8" customWidth="1"/>
    <col min="12305" max="12305" width="1" customWidth="1"/>
    <col min="12306" max="12306" width="7.42578125" bestFit="1" customWidth="1"/>
    <col min="12307" max="12307" width="5.140625" bestFit="1" customWidth="1"/>
    <col min="12308" max="12308" width="6.5703125" bestFit="1" customWidth="1"/>
    <col min="12309" max="12309" width="7" customWidth="1"/>
    <col min="12310" max="12526" width="8.85546875" customWidth="1"/>
    <col min="12527" max="12527" width="3.85546875" customWidth="1"/>
    <col min="12528" max="12528" width="25.85546875" customWidth="1"/>
    <col min="12529" max="12529" width="8.85546875" customWidth="1"/>
    <col min="12530" max="12532" width="6.85546875" customWidth="1"/>
    <col min="12533" max="12538" width="8.140625" customWidth="1"/>
    <col min="12539" max="12539" width="6.85546875" customWidth="1"/>
    <col min="12540" max="12540" width="7.85546875" customWidth="1"/>
    <col min="12541" max="12541" width="8.140625" customWidth="1"/>
    <col min="12542" max="12542" width="17" customWidth="1"/>
    <col min="12543" max="12543" width="2.140625" customWidth="1"/>
    <col min="12544" max="12544" width="16.42578125" customWidth="1"/>
    <col min="12547" max="12547" width="3" customWidth="1"/>
    <col min="12548" max="12548" width="31.85546875" customWidth="1"/>
    <col min="12549" max="12549" width="9.140625" customWidth="1"/>
    <col min="12550" max="12550" width="5.5703125" customWidth="1"/>
    <col min="12551" max="12552" width="6.85546875" customWidth="1"/>
    <col min="12553" max="12558" width="8" customWidth="1"/>
    <col min="12559" max="12559" width="6.85546875" customWidth="1"/>
    <col min="12560" max="12560" width="8" customWidth="1"/>
    <col min="12561" max="12561" width="1" customWidth="1"/>
    <col min="12562" max="12562" width="7.42578125" bestFit="1" customWidth="1"/>
    <col min="12563" max="12563" width="5.140625" bestFit="1" customWidth="1"/>
    <col min="12564" max="12564" width="6.5703125" bestFit="1" customWidth="1"/>
    <col min="12565" max="12565" width="7" customWidth="1"/>
    <col min="12566" max="12782" width="8.85546875" customWidth="1"/>
    <col min="12783" max="12783" width="3.85546875" customWidth="1"/>
    <col min="12784" max="12784" width="25.85546875" customWidth="1"/>
    <col min="12785" max="12785" width="8.85546875" customWidth="1"/>
    <col min="12786" max="12788" width="6.85546875" customWidth="1"/>
    <col min="12789" max="12794" width="8.140625" customWidth="1"/>
    <col min="12795" max="12795" width="6.85546875" customWidth="1"/>
    <col min="12796" max="12796" width="7.85546875" customWidth="1"/>
    <col min="12797" max="12797" width="8.140625" customWidth="1"/>
    <col min="12798" max="12798" width="17" customWidth="1"/>
    <col min="12799" max="12799" width="2.140625" customWidth="1"/>
    <col min="12800" max="12800" width="16.42578125" customWidth="1"/>
    <col min="12803" max="12803" width="3" customWidth="1"/>
    <col min="12804" max="12804" width="31.85546875" customWidth="1"/>
    <col min="12805" max="12805" width="9.140625" customWidth="1"/>
    <col min="12806" max="12806" width="5.5703125" customWidth="1"/>
    <col min="12807" max="12808" width="6.85546875" customWidth="1"/>
    <col min="12809" max="12814" width="8" customWidth="1"/>
    <col min="12815" max="12815" width="6.85546875" customWidth="1"/>
    <col min="12816" max="12816" width="8" customWidth="1"/>
    <col min="12817" max="12817" width="1" customWidth="1"/>
    <col min="12818" max="12818" width="7.42578125" bestFit="1" customWidth="1"/>
    <col min="12819" max="12819" width="5.140625" bestFit="1" customWidth="1"/>
    <col min="12820" max="12820" width="6.5703125" bestFit="1" customWidth="1"/>
    <col min="12821" max="12821" width="7" customWidth="1"/>
    <col min="12822" max="13038" width="8.85546875" customWidth="1"/>
    <col min="13039" max="13039" width="3.85546875" customWidth="1"/>
    <col min="13040" max="13040" width="25.85546875" customWidth="1"/>
    <col min="13041" max="13041" width="8.85546875" customWidth="1"/>
    <col min="13042" max="13044" width="6.85546875" customWidth="1"/>
    <col min="13045" max="13050" width="8.140625" customWidth="1"/>
    <col min="13051" max="13051" width="6.85546875" customWidth="1"/>
    <col min="13052" max="13052" width="7.85546875" customWidth="1"/>
    <col min="13053" max="13053" width="8.140625" customWidth="1"/>
    <col min="13054" max="13054" width="17" customWidth="1"/>
    <col min="13055" max="13055" width="2.140625" customWidth="1"/>
    <col min="13056" max="13056" width="16.42578125" customWidth="1"/>
    <col min="13059" max="13059" width="3" customWidth="1"/>
    <col min="13060" max="13060" width="31.85546875" customWidth="1"/>
    <col min="13061" max="13061" width="9.140625" customWidth="1"/>
    <col min="13062" max="13062" width="5.5703125" customWidth="1"/>
    <col min="13063" max="13064" width="6.85546875" customWidth="1"/>
    <col min="13065" max="13070" width="8" customWidth="1"/>
    <col min="13071" max="13071" width="6.85546875" customWidth="1"/>
    <col min="13072" max="13072" width="8" customWidth="1"/>
    <col min="13073" max="13073" width="1" customWidth="1"/>
    <col min="13074" max="13074" width="7.42578125" bestFit="1" customWidth="1"/>
    <col min="13075" max="13075" width="5.140625" bestFit="1" customWidth="1"/>
    <col min="13076" max="13076" width="6.5703125" bestFit="1" customWidth="1"/>
    <col min="13077" max="13077" width="7" customWidth="1"/>
    <col min="13078" max="13294" width="8.85546875" customWidth="1"/>
    <col min="13295" max="13295" width="3.85546875" customWidth="1"/>
    <col min="13296" max="13296" width="25.85546875" customWidth="1"/>
    <col min="13297" max="13297" width="8.85546875" customWidth="1"/>
    <col min="13298" max="13300" width="6.85546875" customWidth="1"/>
    <col min="13301" max="13306" width="8.140625" customWidth="1"/>
    <col min="13307" max="13307" width="6.85546875" customWidth="1"/>
    <col min="13308" max="13308" width="7.85546875" customWidth="1"/>
    <col min="13309" max="13309" width="8.140625" customWidth="1"/>
    <col min="13310" max="13310" width="17" customWidth="1"/>
    <col min="13311" max="13311" width="2.140625" customWidth="1"/>
    <col min="13312" max="13312" width="16.42578125" customWidth="1"/>
    <col min="13315" max="13315" width="3" customWidth="1"/>
    <col min="13316" max="13316" width="31.85546875" customWidth="1"/>
    <col min="13317" max="13317" width="9.140625" customWidth="1"/>
    <col min="13318" max="13318" width="5.5703125" customWidth="1"/>
    <col min="13319" max="13320" width="6.85546875" customWidth="1"/>
    <col min="13321" max="13326" width="8" customWidth="1"/>
    <col min="13327" max="13327" width="6.85546875" customWidth="1"/>
    <col min="13328" max="13328" width="8" customWidth="1"/>
    <col min="13329" max="13329" width="1" customWidth="1"/>
    <col min="13330" max="13330" width="7.42578125" bestFit="1" customWidth="1"/>
    <col min="13331" max="13331" width="5.140625" bestFit="1" customWidth="1"/>
    <col min="13332" max="13332" width="6.5703125" bestFit="1" customWidth="1"/>
    <col min="13333" max="13333" width="7" customWidth="1"/>
    <col min="13334" max="13550" width="8.85546875" customWidth="1"/>
    <col min="13551" max="13551" width="3.85546875" customWidth="1"/>
    <col min="13552" max="13552" width="25.85546875" customWidth="1"/>
    <col min="13553" max="13553" width="8.85546875" customWidth="1"/>
    <col min="13554" max="13556" width="6.85546875" customWidth="1"/>
    <col min="13557" max="13562" width="8.140625" customWidth="1"/>
    <col min="13563" max="13563" width="6.85546875" customWidth="1"/>
    <col min="13564" max="13564" width="7.85546875" customWidth="1"/>
    <col min="13565" max="13565" width="8.140625" customWidth="1"/>
    <col min="13566" max="13566" width="17" customWidth="1"/>
    <col min="13567" max="13567" width="2.140625" customWidth="1"/>
    <col min="13568" max="13568" width="16.42578125" customWidth="1"/>
    <col min="13571" max="13571" width="3" customWidth="1"/>
    <col min="13572" max="13572" width="31.85546875" customWidth="1"/>
    <col min="13573" max="13573" width="9.140625" customWidth="1"/>
    <col min="13574" max="13574" width="5.5703125" customWidth="1"/>
    <col min="13575" max="13576" width="6.85546875" customWidth="1"/>
    <col min="13577" max="13582" width="8" customWidth="1"/>
    <col min="13583" max="13583" width="6.85546875" customWidth="1"/>
    <col min="13584" max="13584" width="8" customWidth="1"/>
    <col min="13585" max="13585" width="1" customWidth="1"/>
    <col min="13586" max="13586" width="7.42578125" bestFit="1" customWidth="1"/>
    <col min="13587" max="13587" width="5.140625" bestFit="1" customWidth="1"/>
    <col min="13588" max="13588" width="6.5703125" bestFit="1" customWidth="1"/>
    <col min="13589" max="13589" width="7" customWidth="1"/>
    <col min="13590" max="13806" width="8.85546875" customWidth="1"/>
    <col min="13807" max="13807" width="3.85546875" customWidth="1"/>
    <col min="13808" max="13808" width="25.85546875" customWidth="1"/>
    <col min="13809" max="13809" width="8.85546875" customWidth="1"/>
    <col min="13810" max="13812" width="6.85546875" customWidth="1"/>
    <col min="13813" max="13818" width="8.140625" customWidth="1"/>
    <col min="13819" max="13819" width="6.85546875" customWidth="1"/>
    <col min="13820" max="13820" width="7.85546875" customWidth="1"/>
    <col min="13821" max="13821" width="8.140625" customWidth="1"/>
    <col min="13822" max="13822" width="17" customWidth="1"/>
    <col min="13823" max="13823" width="2.140625" customWidth="1"/>
    <col min="13824" max="13824" width="16.42578125" customWidth="1"/>
    <col min="13827" max="13827" width="3" customWidth="1"/>
    <col min="13828" max="13828" width="31.85546875" customWidth="1"/>
    <col min="13829" max="13829" width="9.140625" customWidth="1"/>
    <col min="13830" max="13830" width="5.5703125" customWidth="1"/>
    <col min="13831" max="13832" width="6.85546875" customWidth="1"/>
    <col min="13833" max="13838" width="8" customWidth="1"/>
    <col min="13839" max="13839" width="6.85546875" customWidth="1"/>
    <col min="13840" max="13840" width="8" customWidth="1"/>
    <col min="13841" max="13841" width="1" customWidth="1"/>
    <col min="13842" max="13842" width="7.42578125" bestFit="1" customWidth="1"/>
    <col min="13843" max="13843" width="5.140625" bestFit="1" customWidth="1"/>
    <col min="13844" max="13844" width="6.5703125" bestFit="1" customWidth="1"/>
    <col min="13845" max="13845" width="7" customWidth="1"/>
    <col min="13846" max="14062" width="8.85546875" customWidth="1"/>
    <col min="14063" max="14063" width="3.85546875" customWidth="1"/>
    <col min="14064" max="14064" width="25.85546875" customWidth="1"/>
    <col min="14065" max="14065" width="8.85546875" customWidth="1"/>
    <col min="14066" max="14068" width="6.85546875" customWidth="1"/>
    <col min="14069" max="14074" width="8.140625" customWidth="1"/>
    <col min="14075" max="14075" width="6.85546875" customWidth="1"/>
    <col min="14076" max="14076" width="7.85546875" customWidth="1"/>
    <col min="14077" max="14077" width="8.140625" customWidth="1"/>
    <col min="14078" max="14078" width="17" customWidth="1"/>
    <col min="14079" max="14079" width="2.140625" customWidth="1"/>
    <col min="14080" max="14080" width="16.42578125" customWidth="1"/>
    <col min="14083" max="14083" width="3" customWidth="1"/>
    <col min="14084" max="14084" width="31.85546875" customWidth="1"/>
    <col min="14085" max="14085" width="9.140625" customWidth="1"/>
    <col min="14086" max="14086" width="5.5703125" customWidth="1"/>
    <col min="14087" max="14088" width="6.85546875" customWidth="1"/>
    <col min="14089" max="14094" width="8" customWidth="1"/>
    <col min="14095" max="14095" width="6.85546875" customWidth="1"/>
    <col min="14096" max="14096" width="8" customWidth="1"/>
    <col min="14097" max="14097" width="1" customWidth="1"/>
    <col min="14098" max="14098" width="7.42578125" bestFit="1" customWidth="1"/>
    <col min="14099" max="14099" width="5.140625" bestFit="1" customWidth="1"/>
    <col min="14100" max="14100" width="6.5703125" bestFit="1" customWidth="1"/>
    <col min="14101" max="14101" width="7" customWidth="1"/>
    <col min="14102" max="14318" width="8.85546875" customWidth="1"/>
    <col min="14319" max="14319" width="3.85546875" customWidth="1"/>
    <col min="14320" max="14320" width="25.85546875" customWidth="1"/>
    <col min="14321" max="14321" width="8.85546875" customWidth="1"/>
    <col min="14322" max="14324" width="6.85546875" customWidth="1"/>
    <col min="14325" max="14330" width="8.140625" customWidth="1"/>
    <col min="14331" max="14331" width="6.85546875" customWidth="1"/>
    <col min="14332" max="14332" width="7.85546875" customWidth="1"/>
    <col min="14333" max="14333" width="8.140625" customWidth="1"/>
    <col min="14334" max="14334" width="17" customWidth="1"/>
    <col min="14335" max="14335" width="2.140625" customWidth="1"/>
    <col min="14336" max="14336" width="16.42578125" customWidth="1"/>
    <col min="14339" max="14339" width="3" customWidth="1"/>
    <col min="14340" max="14340" width="31.85546875" customWidth="1"/>
    <col min="14341" max="14341" width="9.140625" customWidth="1"/>
    <col min="14342" max="14342" width="5.5703125" customWidth="1"/>
    <col min="14343" max="14344" width="6.85546875" customWidth="1"/>
    <col min="14345" max="14350" width="8" customWidth="1"/>
    <col min="14351" max="14351" width="6.85546875" customWidth="1"/>
    <col min="14352" max="14352" width="8" customWidth="1"/>
    <col min="14353" max="14353" width="1" customWidth="1"/>
    <col min="14354" max="14354" width="7.42578125" bestFit="1" customWidth="1"/>
    <col min="14355" max="14355" width="5.140625" bestFit="1" customWidth="1"/>
    <col min="14356" max="14356" width="6.5703125" bestFit="1" customWidth="1"/>
    <col min="14357" max="14357" width="7" customWidth="1"/>
    <col min="14358" max="14574" width="8.85546875" customWidth="1"/>
    <col min="14575" max="14575" width="3.85546875" customWidth="1"/>
    <col min="14576" max="14576" width="25.85546875" customWidth="1"/>
    <col min="14577" max="14577" width="8.85546875" customWidth="1"/>
    <col min="14578" max="14580" width="6.85546875" customWidth="1"/>
    <col min="14581" max="14586" width="8.140625" customWidth="1"/>
    <col min="14587" max="14587" width="6.85546875" customWidth="1"/>
    <col min="14588" max="14588" width="7.85546875" customWidth="1"/>
    <col min="14589" max="14589" width="8.140625" customWidth="1"/>
    <col min="14590" max="14590" width="17" customWidth="1"/>
    <col min="14591" max="14591" width="2.140625" customWidth="1"/>
    <col min="14592" max="14592" width="16.42578125" customWidth="1"/>
    <col min="14595" max="14595" width="3" customWidth="1"/>
    <col min="14596" max="14596" width="31.85546875" customWidth="1"/>
    <col min="14597" max="14597" width="9.140625" customWidth="1"/>
    <col min="14598" max="14598" width="5.5703125" customWidth="1"/>
    <col min="14599" max="14600" width="6.85546875" customWidth="1"/>
    <col min="14601" max="14606" width="8" customWidth="1"/>
    <col min="14607" max="14607" width="6.85546875" customWidth="1"/>
    <col min="14608" max="14608" width="8" customWidth="1"/>
    <col min="14609" max="14609" width="1" customWidth="1"/>
    <col min="14610" max="14610" width="7.42578125" bestFit="1" customWidth="1"/>
    <col min="14611" max="14611" width="5.140625" bestFit="1" customWidth="1"/>
    <col min="14612" max="14612" width="6.5703125" bestFit="1" customWidth="1"/>
    <col min="14613" max="14613" width="7" customWidth="1"/>
    <col min="14614" max="14830" width="8.85546875" customWidth="1"/>
    <col min="14831" max="14831" width="3.85546875" customWidth="1"/>
    <col min="14832" max="14832" width="25.85546875" customWidth="1"/>
    <col min="14833" max="14833" width="8.85546875" customWidth="1"/>
    <col min="14834" max="14836" width="6.85546875" customWidth="1"/>
    <col min="14837" max="14842" width="8.140625" customWidth="1"/>
    <col min="14843" max="14843" width="6.85546875" customWidth="1"/>
    <col min="14844" max="14844" width="7.85546875" customWidth="1"/>
    <col min="14845" max="14845" width="8.140625" customWidth="1"/>
    <col min="14846" max="14846" width="17" customWidth="1"/>
    <col min="14847" max="14847" width="2.140625" customWidth="1"/>
    <col min="14848" max="14848" width="16.42578125" customWidth="1"/>
    <col min="14851" max="14851" width="3" customWidth="1"/>
    <col min="14852" max="14852" width="31.85546875" customWidth="1"/>
    <col min="14853" max="14853" width="9.140625" customWidth="1"/>
    <col min="14854" max="14854" width="5.5703125" customWidth="1"/>
    <col min="14855" max="14856" width="6.85546875" customWidth="1"/>
    <col min="14857" max="14862" width="8" customWidth="1"/>
    <col min="14863" max="14863" width="6.85546875" customWidth="1"/>
    <col min="14864" max="14864" width="8" customWidth="1"/>
    <col min="14865" max="14865" width="1" customWidth="1"/>
    <col min="14866" max="14866" width="7.42578125" bestFit="1" customWidth="1"/>
    <col min="14867" max="14867" width="5.140625" bestFit="1" customWidth="1"/>
    <col min="14868" max="14868" width="6.5703125" bestFit="1" customWidth="1"/>
    <col min="14869" max="14869" width="7" customWidth="1"/>
    <col min="14870" max="15086" width="8.85546875" customWidth="1"/>
    <col min="15087" max="15087" width="3.85546875" customWidth="1"/>
    <col min="15088" max="15088" width="25.85546875" customWidth="1"/>
    <col min="15089" max="15089" width="8.85546875" customWidth="1"/>
    <col min="15090" max="15092" width="6.85546875" customWidth="1"/>
    <col min="15093" max="15098" width="8.140625" customWidth="1"/>
    <col min="15099" max="15099" width="6.85546875" customWidth="1"/>
    <col min="15100" max="15100" width="7.85546875" customWidth="1"/>
    <col min="15101" max="15101" width="8.140625" customWidth="1"/>
    <col min="15102" max="15102" width="17" customWidth="1"/>
    <col min="15103" max="15103" width="2.140625" customWidth="1"/>
    <col min="15104" max="15104" width="16.42578125" customWidth="1"/>
    <col min="15107" max="15107" width="3" customWidth="1"/>
    <col min="15108" max="15108" width="31.85546875" customWidth="1"/>
    <col min="15109" max="15109" width="9.140625" customWidth="1"/>
    <col min="15110" max="15110" width="5.5703125" customWidth="1"/>
    <col min="15111" max="15112" width="6.85546875" customWidth="1"/>
    <col min="15113" max="15118" width="8" customWidth="1"/>
    <col min="15119" max="15119" width="6.85546875" customWidth="1"/>
    <col min="15120" max="15120" width="8" customWidth="1"/>
    <col min="15121" max="15121" width="1" customWidth="1"/>
    <col min="15122" max="15122" width="7.42578125" bestFit="1" customWidth="1"/>
    <col min="15123" max="15123" width="5.140625" bestFit="1" customWidth="1"/>
    <col min="15124" max="15124" width="6.5703125" bestFit="1" customWidth="1"/>
    <col min="15125" max="15125" width="7" customWidth="1"/>
    <col min="15126" max="15342" width="8.85546875" customWidth="1"/>
    <col min="15343" max="15343" width="3.85546875" customWidth="1"/>
    <col min="15344" max="15344" width="25.85546875" customWidth="1"/>
    <col min="15345" max="15345" width="8.85546875" customWidth="1"/>
    <col min="15346" max="15348" width="6.85546875" customWidth="1"/>
    <col min="15349" max="15354" width="8.140625" customWidth="1"/>
    <col min="15355" max="15355" width="6.85546875" customWidth="1"/>
    <col min="15356" max="15356" width="7.85546875" customWidth="1"/>
    <col min="15357" max="15357" width="8.140625" customWidth="1"/>
    <col min="15358" max="15358" width="17" customWidth="1"/>
    <col min="15359" max="15359" width="2.140625" customWidth="1"/>
    <col min="15360" max="15360" width="16.42578125" customWidth="1"/>
    <col min="15363" max="15363" width="3" customWidth="1"/>
    <col min="15364" max="15364" width="31.85546875" customWidth="1"/>
    <col min="15365" max="15365" width="9.140625" customWidth="1"/>
    <col min="15366" max="15366" width="5.5703125" customWidth="1"/>
    <col min="15367" max="15368" width="6.85546875" customWidth="1"/>
    <col min="15369" max="15374" width="8" customWidth="1"/>
    <col min="15375" max="15375" width="6.85546875" customWidth="1"/>
    <col min="15376" max="15376" width="8" customWidth="1"/>
    <col min="15377" max="15377" width="1" customWidth="1"/>
    <col min="15378" max="15378" width="7.42578125" bestFit="1" customWidth="1"/>
    <col min="15379" max="15379" width="5.140625" bestFit="1" customWidth="1"/>
    <col min="15380" max="15380" width="6.5703125" bestFit="1" customWidth="1"/>
    <col min="15381" max="15381" width="7" customWidth="1"/>
    <col min="15382" max="15598" width="8.85546875" customWidth="1"/>
    <col min="15599" max="15599" width="3.85546875" customWidth="1"/>
    <col min="15600" max="15600" width="25.85546875" customWidth="1"/>
    <col min="15601" max="15601" width="8.85546875" customWidth="1"/>
    <col min="15602" max="15604" width="6.85546875" customWidth="1"/>
    <col min="15605" max="15610" width="8.140625" customWidth="1"/>
    <col min="15611" max="15611" width="6.85546875" customWidth="1"/>
    <col min="15612" max="15612" width="7.85546875" customWidth="1"/>
    <col min="15613" max="15613" width="8.140625" customWidth="1"/>
    <col min="15614" max="15614" width="17" customWidth="1"/>
    <col min="15615" max="15615" width="2.140625" customWidth="1"/>
    <col min="15616" max="15616" width="16.42578125" customWidth="1"/>
    <col min="15619" max="15619" width="3" customWidth="1"/>
    <col min="15620" max="15620" width="31.85546875" customWidth="1"/>
    <col min="15621" max="15621" width="9.140625" customWidth="1"/>
    <col min="15622" max="15622" width="5.5703125" customWidth="1"/>
    <col min="15623" max="15624" width="6.85546875" customWidth="1"/>
    <col min="15625" max="15630" width="8" customWidth="1"/>
    <col min="15631" max="15631" width="6.85546875" customWidth="1"/>
    <col min="15632" max="15632" width="8" customWidth="1"/>
    <col min="15633" max="15633" width="1" customWidth="1"/>
    <col min="15634" max="15634" width="7.42578125" bestFit="1" customWidth="1"/>
    <col min="15635" max="15635" width="5.140625" bestFit="1" customWidth="1"/>
    <col min="15636" max="15636" width="6.5703125" bestFit="1" customWidth="1"/>
    <col min="15637" max="15637" width="7" customWidth="1"/>
    <col min="15638" max="15854" width="8.85546875" customWidth="1"/>
    <col min="15855" max="15855" width="3.85546875" customWidth="1"/>
    <col min="15856" max="15856" width="25.85546875" customWidth="1"/>
    <col min="15857" max="15857" width="8.85546875" customWidth="1"/>
    <col min="15858" max="15860" width="6.85546875" customWidth="1"/>
    <col min="15861" max="15866" width="8.140625" customWidth="1"/>
    <col min="15867" max="15867" width="6.85546875" customWidth="1"/>
    <col min="15868" max="15868" width="7.85546875" customWidth="1"/>
    <col min="15869" max="15869" width="8.140625" customWidth="1"/>
    <col min="15870" max="15870" width="17" customWidth="1"/>
    <col min="15871" max="15871" width="2.140625" customWidth="1"/>
    <col min="15872" max="15872" width="16.42578125" customWidth="1"/>
    <col min="15875" max="15875" width="3" customWidth="1"/>
    <col min="15876" max="15876" width="31.85546875" customWidth="1"/>
    <col min="15877" max="15877" width="9.140625" customWidth="1"/>
    <col min="15878" max="15878" width="5.5703125" customWidth="1"/>
    <col min="15879" max="15880" width="6.85546875" customWidth="1"/>
    <col min="15881" max="15886" width="8" customWidth="1"/>
    <col min="15887" max="15887" width="6.85546875" customWidth="1"/>
    <col min="15888" max="15888" width="8" customWidth="1"/>
    <col min="15889" max="15889" width="1" customWidth="1"/>
    <col min="15890" max="15890" width="7.42578125" bestFit="1" customWidth="1"/>
    <col min="15891" max="15891" width="5.140625" bestFit="1" customWidth="1"/>
    <col min="15892" max="15892" width="6.5703125" bestFit="1" customWidth="1"/>
    <col min="15893" max="15893" width="7" customWidth="1"/>
    <col min="15894" max="16110" width="8.85546875" customWidth="1"/>
    <col min="16111" max="16111" width="3.85546875" customWidth="1"/>
    <col min="16112" max="16112" width="25.85546875" customWidth="1"/>
    <col min="16113" max="16113" width="8.85546875" customWidth="1"/>
    <col min="16114" max="16116" width="6.85546875" customWidth="1"/>
    <col min="16117" max="16122" width="8.140625" customWidth="1"/>
    <col min="16123" max="16123" width="6.85546875" customWidth="1"/>
    <col min="16124" max="16124" width="7.85546875" customWidth="1"/>
    <col min="16125" max="16125" width="8.140625" customWidth="1"/>
    <col min="16126" max="16126" width="17" customWidth="1"/>
    <col min="16127" max="16127" width="2.140625" customWidth="1"/>
    <col min="16128" max="16128" width="16.42578125" customWidth="1"/>
    <col min="16131" max="16131" width="3" customWidth="1"/>
    <col min="16132" max="16132" width="31.85546875" customWidth="1"/>
    <col min="16133" max="16133" width="9.140625" customWidth="1"/>
    <col min="16134" max="16134" width="5.5703125" customWidth="1"/>
    <col min="16135" max="16136" width="6.85546875" customWidth="1"/>
    <col min="16137" max="16142" width="8" customWidth="1"/>
    <col min="16143" max="16143" width="6.85546875" customWidth="1"/>
    <col min="16144" max="16144" width="8" customWidth="1"/>
    <col min="16145" max="16145" width="1" customWidth="1"/>
    <col min="16146" max="16146" width="7.42578125" bestFit="1" customWidth="1"/>
    <col min="16147" max="16147" width="5.140625" bestFit="1" customWidth="1"/>
    <col min="16148" max="16148" width="6.5703125" bestFit="1" customWidth="1"/>
    <col min="16149" max="16149" width="7" customWidth="1"/>
    <col min="16150" max="16366" width="8.85546875" customWidth="1"/>
    <col min="16367" max="16367" width="3.85546875" customWidth="1"/>
    <col min="16368" max="16368" width="25.85546875" customWidth="1"/>
    <col min="16369" max="16369" width="8.85546875" customWidth="1"/>
    <col min="16370" max="16384" width="6.85546875" customWidth="1"/>
  </cols>
  <sheetData>
    <row r="1" spans="1:20" ht="33" customHeight="1" thickBot="1">
      <c r="A1" s="289" t="s">
        <v>101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1"/>
    </row>
    <row r="2" spans="1:20" ht="15.6" customHeigh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</row>
    <row r="3" spans="1:20" ht="13.5" thickBot="1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Q3" s="18"/>
    </row>
    <row r="4" spans="1:20" s="22" customFormat="1" ht="24.75" thickBot="1">
      <c r="A4" s="19"/>
      <c r="B4" s="171" t="s">
        <v>100</v>
      </c>
      <c r="C4" s="293"/>
      <c r="D4" s="294"/>
      <c r="E4" s="295"/>
      <c r="F4" s="296"/>
      <c r="G4" s="297"/>
      <c r="H4" s="298"/>
      <c r="I4" s="296"/>
      <c r="J4" s="297"/>
      <c r="K4" s="298"/>
      <c r="L4" s="296"/>
      <c r="M4" s="297"/>
      <c r="N4" s="298"/>
      <c r="O4" s="20" t="s">
        <v>37</v>
      </c>
      <c r="P4" s="189" t="s">
        <v>38</v>
      </c>
      <c r="Q4" s="21"/>
      <c r="R4" s="192" t="s">
        <v>39</v>
      </c>
      <c r="S4" s="192" t="s">
        <v>40</v>
      </c>
      <c r="T4" s="192" t="s">
        <v>41</v>
      </c>
    </row>
    <row r="5" spans="1:20" ht="21" customHeight="1">
      <c r="A5" s="320" t="s">
        <v>7</v>
      </c>
      <c r="B5" s="321"/>
      <c r="C5" s="194"/>
      <c r="D5" s="195"/>
      <c r="E5" s="196"/>
      <c r="F5" s="193"/>
      <c r="G5" s="183" t="s">
        <v>63</v>
      </c>
      <c r="H5" s="184"/>
      <c r="I5" s="182"/>
      <c r="J5" s="183" t="s">
        <v>63</v>
      </c>
      <c r="K5" s="184"/>
      <c r="L5" s="182"/>
      <c r="M5" s="183" t="s">
        <v>63</v>
      </c>
      <c r="N5" s="184"/>
      <c r="O5" s="311"/>
      <c r="P5" s="314"/>
      <c r="R5" s="317">
        <f>(C5+F5+I5+L5)-(E5+H5+K5+N5)</f>
        <v>0</v>
      </c>
      <c r="S5" s="299">
        <f>(C6+F6+I6+L6)-(E6+H6+K6+N6)</f>
        <v>0</v>
      </c>
      <c r="T5" s="302">
        <f>(C7+F7+I7+L7)-(E7+H7+K7+N7)</f>
        <v>0</v>
      </c>
    </row>
    <row r="6" spans="1:20" ht="12.75" customHeight="1">
      <c r="A6" s="306"/>
      <c r="B6" s="322"/>
      <c r="C6" s="197"/>
      <c r="D6" s="198"/>
      <c r="E6" s="199"/>
      <c r="F6" s="174"/>
      <c r="G6" s="175" t="s">
        <v>63</v>
      </c>
      <c r="H6" s="185"/>
      <c r="I6" s="174"/>
      <c r="J6" s="173" t="s">
        <v>63</v>
      </c>
      <c r="K6" s="185"/>
      <c r="L6" s="174"/>
      <c r="M6" s="173" t="s">
        <v>63</v>
      </c>
      <c r="N6" s="185"/>
      <c r="O6" s="312"/>
      <c r="P6" s="315"/>
      <c r="R6" s="318"/>
      <c r="S6" s="300"/>
      <c r="T6" s="303"/>
    </row>
    <row r="7" spans="1:20" ht="11.25" customHeight="1" thickBot="1">
      <c r="A7" s="307"/>
      <c r="B7" s="323"/>
      <c r="C7" s="200"/>
      <c r="D7" s="201"/>
      <c r="E7" s="202"/>
      <c r="F7" s="186"/>
      <c r="G7" s="187" t="s">
        <v>63</v>
      </c>
      <c r="H7" s="188"/>
      <c r="I7" s="186"/>
      <c r="J7" s="181" t="s">
        <v>63</v>
      </c>
      <c r="K7" s="188"/>
      <c r="L7" s="186"/>
      <c r="M7" s="181" t="s">
        <v>63</v>
      </c>
      <c r="N7" s="188"/>
      <c r="O7" s="313"/>
      <c r="P7" s="316"/>
      <c r="R7" s="319"/>
      <c r="S7" s="301"/>
      <c r="T7" s="304"/>
    </row>
    <row r="8" spans="1:20" ht="21" customHeight="1">
      <c r="A8" s="305" t="s">
        <v>8</v>
      </c>
      <c r="B8" s="308"/>
      <c r="C8" s="182"/>
      <c r="D8" s="183" t="s">
        <v>63</v>
      </c>
      <c r="E8" s="184"/>
      <c r="F8" s="194"/>
      <c r="G8" s="195"/>
      <c r="H8" s="196"/>
      <c r="I8" s="177"/>
      <c r="J8" s="176" t="s">
        <v>63</v>
      </c>
      <c r="K8" s="176"/>
      <c r="L8" s="177"/>
      <c r="M8" s="176" t="s">
        <v>63</v>
      </c>
      <c r="N8" s="176"/>
      <c r="O8" s="311"/>
      <c r="P8" s="314"/>
      <c r="R8" s="317">
        <f t="shared" ref="R8" si="0">(C8+F8+I8+L8)-(E8+H8+K8+N8)</f>
        <v>0</v>
      </c>
      <c r="S8" s="299">
        <f t="shared" ref="S8" si="1">(C9+F9+I9+L9)-(E9+H9+K9+N9)</f>
        <v>0</v>
      </c>
      <c r="T8" s="302">
        <f t="shared" ref="T8" si="2">(C10+F10+I10+L10)-(E10+H10+K10+N10)</f>
        <v>0</v>
      </c>
    </row>
    <row r="9" spans="1:20" ht="12.75" customHeight="1">
      <c r="A9" s="306"/>
      <c r="B9" s="309"/>
      <c r="C9" s="23"/>
      <c r="D9" s="173" t="s">
        <v>63</v>
      </c>
      <c r="E9" s="190"/>
      <c r="F9" s="197"/>
      <c r="G9" s="198"/>
      <c r="H9" s="199"/>
      <c r="I9" s="23"/>
      <c r="J9" s="173" t="s">
        <v>63</v>
      </c>
      <c r="K9" s="173"/>
      <c r="L9" s="23"/>
      <c r="M9" s="173" t="s">
        <v>63</v>
      </c>
      <c r="N9" s="173"/>
      <c r="O9" s="312"/>
      <c r="P9" s="315"/>
      <c r="R9" s="318"/>
      <c r="S9" s="300"/>
      <c r="T9" s="303"/>
    </row>
    <row r="10" spans="1:20" ht="11.25" customHeight="1" thickBot="1">
      <c r="A10" s="307"/>
      <c r="B10" s="310"/>
      <c r="C10" s="180"/>
      <c r="D10" s="181" t="s">
        <v>63</v>
      </c>
      <c r="E10" s="191"/>
      <c r="F10" s="200"/>
      <c r="G10" s="201"/>
      <c r="H10" s="202"/>
      <c r="I10" s="178"/>
      <c r="J10" s="179" t="s">
        <v>63</v>
      </c>
      <c r="K10" s="179"/>
      <c r="L10" s="178"/>
      <c r="M10" s="179" t="s">
        <v>63</v>
      </c>
      <c r="N10" s="179"/>
      <c r="O10" s="313"/>
      <c r="P10" s="316"/>
      <c r="R10" s="319"/>
      <c r="S10" s="301"/>
      <c r="T10" s="304"/>
    </row>
    <row r="11" spans="1:20" ht="21" customHeight="1">
      <c r="A11" s="324" t="s">
        <v>9</v>
      </c>
      <c r="B11" s="308"/>
      <c r="C11" s="182"/>
      <c r="D11" s="183" t="s">
        <v>63</v>
      </c>
      <c r="E11" s="184"/>
      <c r="F11" s="182"/>
      <c r="G11" s="183" t="s">
        <v>63</v>
      </c>
      <c r="H11" s="184"/>
      <c r="I11" s="194"/>
      <c r="J11" s="195"/>
      <c r="K11" s="196"/>
      <c r="L11" s="182"/>
      <c r="M11" s="183" t="s">
        <v>63</v>
      </c>
      <c r="N11" s="184"/>
      <c r="O11" s="311"/>
      <c r="P11" s="314"/>
      <c r="R11" s="317">
        <f t="shared" ref="R11" si="3">(C11+F11+I11+L11)-(E11+H11+K11+N11)</f>
        <v>0</v>
      </c>
      <c r="S11" s="299">
        <f t="shared" ref="S11" si="4">(C12+F12+I12+L12)-(E12+H12+K12+N12)</f>
        <v>0</v>
      </c>
      <c r="T11" s="302">
        <f t="shared" ref="T11" si="5">(C13+F13+I13+L13)-(E13+H13+K13+N13)</f>
        <v>0</v>
      </c>
    </row>
    <row r="12" spans="1:20" ht="12.75" customHeight="1">
      <c r="A12" s="325"/>
      <c r="B12" s="309"/>
      <c r="C12" s="23"/>
      <c r="D12" s="173" t="s">
        <v>63</v>
      </c>
      <c r="E12" s="190"/>
      <c r="F12" s="23"/>
      <c r="G12" s="173" t="s">
        <v>63</v>
      </c>
      <c r="H12" s="190"/>
      <c r="I12" s="197"/>
      <c r="J12" s="198"/>
      <c r="K12" s="199"/>
      <c r="L12" s="23"/>
      <c r="M12" s="173" t="s">
        <v>63</v>
      </c>
      <c r="N12" s="190"/>
      <c r="O12" s="312"/>
      <c r="P12" s="315"/>
      <c r="R12" s="318"/>
      <c r="S12" s="300"/>
      <c r="T12" s="303"/>
    </row>
    <row r="13" spans="1:20" ht="11.25" customHeight="1" thickBot="1">
      <c r="A13" s="326"/>
      <c r="B13" s="310"/>
      <c r="C13" s="180"/>
      <c r="D13" s="181" t="s">
        <v>63</v>
      </c>
      <c r="E13" s="191"/>
      <c r="F13" s="180"/>
      <c r="G13" s="181" t="s">
        <v>63</v>
      </c>
      <c r="H13" s="191"/>
      <c r="I13" s="200"/>
      <c r="J13" s="201"/>
      <c r="K13" s="202"/>
      <c r="L13" s="180"/>
      <c r="M13" s="181" t="s">
        <v>63</v>
      </c>
      <c r="N13" s="191"/>
      <c r="O13" s="313"/>
      <c r="P13" s="316"/>
      <c r="R13" s="319"/>
      <c r="S13" s="301"/>
      <c r="T13" s="304"/>
    </row>
    <row r="14" spans="1:20" ht="21" customHeight="1">
      <c r="A14" s="305" t="s">
        <v>10</v>
      </c>
      <c r="B14" s="308"/>
      <c r="C14" s="182"/>
      <c r="D14" s="183" t="s">
        <v>63</v>
      </c>
      <c r="E14" s="184"/>
      <c r="F14" s="182"/>
      <c r="G14" s="183" t="s">
        <v>63</v>
      </c>
      <c r="H14" s="184"/>
      <c r="I14" s="182"/>
      <c r="J14" s="183" t="s">
        <v>63</v>
      </c>
      <c r="K14" s="184"/>
      <c r="L14" s="203"/>
      <c r="M14" s="204"/>
      <c r="N14" s="205"/>
      <c r="O14" s="311"/>
      <c r="P14" s="314"/>
      <c r="R14" s="317">
        <f t="shared" ref="R14" si="6">(C14+F14+I14+L14)-(E14+H14+K14+N14)</f>
        <v>0</v>
      </c>
      <c r="S14" s="299">
        <f t="shared" ref="S14" si="7">(C15+F15+I15+L15)-(E15+H15+K15+N15)</f>
        <v>0</v>
      </c>
      <c r="T14" s="302">
        <f t="shared" ref="T14" si="8">(C16+F16+I16+L16)-(E16+H16+K16+N16)</f>
        <v>0</v>
      </c>
    </row>
    <row r="15" spans="1:20" ht="18" customHeight="1">
      <c r="A15" s="306"/>
      <c r="B15" s="309"/>
      <c r="C15" s="23"/>
      <c r="D15" s="173" t="s">
        <v>63</v>
      </c>
      <c r="E15" s="190"/>
      <c r="F15" s="23"/>
      <c r="G15" s="173" t="s">
        <v>63</v>
      </c>
      <c r="H15" s="190"/>
      <c r="I15" s="23"/>
      <c r="J15" s="173" t="s">
        <v>63</v>
      </c>
      <c r="K15" s="190"/>
      <c r="L15" s="206"/>
      <c r="M15" s="207"/>
      <c r="N15" s="208"/>
      <c r="O15" s="312"/>
      <c r="P15" s="315"/>
      <c r="R15" s="318"/>
      <c r="S15" s="300"/>
      <c r="T15" s="303"/>
    </row>
    <row r="16" spans="1:20" ht="11.25" customHeight="1" thickBot="1">
      <c r="A16" s="307"/>
      <c r="B16" s="310"/>
      <c r="C16" s="180"/>
      <c r="D16" s="181" t="s">
        <v>63</v>
      </c>
      <c r="E16" s="191"/>
      <c r="F16" s="180"/>
      <c r="G16" s="181" t="s">
        <v>63</v>
      </c>
      <c r="H16" s="191"/>
      <c r="I16" s="180"/>
      <c r="J16" s="181" t="s">
        <v>63</v>
      </c>
      <c r="K16" s="191"/>
      <c r="L16" s="209"/>
      <c r="M16" s="210"/>
      <c r="N16" s="211"/>
      <c r="O16" s="313"/>
      <c r="P16" s="316"/>
      <c r="R16" s="319"/>
      <c r="S16" s="301"/>
      <c r="T16" s="304"/>
    </row>
    <row r="17" spans="1:20" s="24" customFormat="1" ht="14.45" customHeight="1" thickBot="1">
      <c r="B17" s="25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26"/>
      <c r="Q17" s="26"/>
      <c r="R17" s="27"/>
      <c r="S17" s="27"/>
      <c r="T17" s="27"/>
    </row>
    <row r="18" spans="1:20" s="22" customFormat="1" ht="24.75" thickBot="1">
      <c r="A18" s="19"/>
      <c r="B18" s="171" t="s">
        <v>99</v>
      </c>
      <c r="C18" s="293"/>
      <c r="D18" s="294"/>
      <c r="E18" s="295"/>
      <c r="F18" s="296"/>
      <c r="G18" s="297"/>
      <c r="H18" s="298"/>
      <c r="I18" s="296"/>
      <c r="J18" s="297"/>
      <c r="K18" s="298"/>
      <c r="L18" s="296"/>
      <c r="M18" s="297"/>
      <c r="N18" s="298"/>
      <c r="O18" s="20" t="s">
        <v>37</v>
      </c>
      <c r="P18" s="189" t="s">
        <v>38</v>
      </c>
      <c r="Q18" s="21"/>
      <c r="R18" s="192" t="s">
        <v>39</v>
      </c>
      <c r="S18" s="192" t="s">
        <v>40</v>
      </c>
      <c r="T18" s="192" t="s">
        <v>41</v>
      </c>
    </row>
    <row r="19" spans="1:20" ht="21" customHeight="1">
      <c r="A19" s="320" t="s">
        <v>7</v>
      </c>
      <c r="B19" s="321"/>
      <c r="C19" s="194"/>
      <c r="D19" s="195"/>
      <c r="E19" s="196"/>
      <c r="F19" s="193"/>
      <c r="G19" s="183" t="s">
        <v>63</v>
      </c>
      <c r="H19" s="184"/>
      <c r="I19" s="182"/>
      <c r="J19" s="183" t="s">
        <v>63</v>
      </c>
      <c r="K19" s="184"/>
      <c r="L19" s="182"/>
      <c r="M19" s="183" t="s">
        <v>63</v>
      </c>
      <c r="N19" s="184"/>
      <c r="O19" s="311"/>
      <c r="P19" s="314"/>
      <c r="R19" s="317">
        <f>(C19+F19+I19+L19)-(E19+H19+K19+N19)</f>
        <v>0</v>
      </c>
      <c r="S19" s="299">
        <f>(C20+F20+I20+L20)-(E20+H20+K20+N20)</f>
        <v>0</v>
      </c>
      <c r="T19" s="302">
        <f>(C21+F21+I21+L21)-(E21+H21+K21+N21)</f>
        <v>0</v>
      </c>
    </row>
    <row r="20" spans="1:20" ht="12.75" customHeight="1">
      <c r="A20" s="306"/>
      <c r="B20" s="322"/>
      <c r="C20" s="197"/>
      <c r="D20" s="198"/>
      <c r="E20" s="199"/>
      <c r="F20" s="174"/>
      <c r="G20" s="175" t="s">
        <v>63</v>
      </c>
      <c r="H20" s="185"/>
      <c r="I20" s="174"/>
      <c r="J20" s="173" t="s">
        <v>63</v>
      </c>
      <c r="K20" s="185"/>
      <c r="L20" s="174"/>
      <c r="M20" s="173" t="s">
        <v>63</v>
      </c>
      <c r="N20" s="185"/>
      <c r="O20" s="312"/>
      <c r="P20" s="315"/>
      <c r="R20" s="318"/>
      <c r="S20" s="300"/>
      <c r="T20" s="303"/>
    </row>
    <row r="21" spans="1:20" ht="11.25" customHeight="1" thickBot="1">
      <c r="A21" s="307"/>
      <c r="B21" s="323"/>
      <c r="C21" s="200"/>
      <c r="D21" s="201"/>
      <c r="E21" s="202"/>
      <c r="F21" s="186"/>
      <c r="G21" s="187" t="s">
        <v>63</v>
      </c>
      <c r="H21" s="188"/>
      <c r="I21" s="186"/>
      <c r="J21" s="181" t="s">
        <v>63</v>
      </c>
      <c r="K21" s="188"/>
      <c r="L21" s="186"/>
      <c r="M21" s="181" t="s">
        <v>63</v>
      </c>
      <c r="N21" s="188"/>
      <c r="O21" s="313"/>
      <c r="P21" s="316"/>
      <c r="R21" s="319"/>
      <c r="S21" s="301"/>
      <c r="T21" s="304"/>
    </row>
    <row r="22" spans="1:20" ht="21" customHeight="1">
      <c r="A22" s="305" t="s">
        <v>8</v>
      </c>
      <c r="B22" s="308"/>
      <c r="C22" s="182"/>
      <c r="D22" s="183" t="s">
        <v>63</v>
      </c>
      <c r="E22" s="184"/>
      <c r="F22" s="194"/>
      <c r="G22" s="195"/>
      <c r="H22" s="196"/>
      <c r="I22" s="177"/>
      <c r="J22" s="176" t="s">
        <v>63</v>
      </c>
      <c r="K22" s="176"/>
      <c r="L22" s="177"/>
      <c r="M22" s="176" t="s">
        <v>63</v>
      </c>
      <c r="N22" s="176"/>
      <c r="O22" s="311"/>
      <c r="P22" s="314"/>
      <c r="R22" s="317">
        <f t="shared" ref="R22" si="9">(C22+F22+I22+L22)-(E22+H22+K22+N22)</f>
        <v>0</v>
      </c>
      <c r="S22" s="299">
        <f t="shared" ref="S22" si="10">(C23+F23+I23+L23)-(E23+H23+K23+N23)</f>
        <v>0</v>
      </c>
      <c r="T22" s="302">
        <f t="shared" ref="T22" si="11">(C24+F24+I24+L24)-(E24+H24+K24+N24)</f>
        <v>0</v>
      </c>
    </row>
    <row r="23" spans="1:20" ht="12.75" customHeight="1">
      <c r="A23" s="306"/>
      <c r="B23" s="309"/>
      <c r="C23" s="23"/>
      <c r="D23" s="173" t="s">
        <v>63</v>
      </c>
      <c r="E23" s="190"/>
      <c r="F23" s="197"/>
      <c r="G23" s="198"/>
      <c r="H23" s="199"/>
      <c r="I23" s="23"/>
      <c r="J23" s="173" t="s">
        <v>63</v>
      </c>
      <c r="K23" s="173"/>
      <c r="L23" s="23"/>
      <c r="M23" s="173" t="s">
        <v>63</v>
      </c>
      <c r="N23" s="173"/>
      <c r="O23" s="312"/>
      <c r="P23" s="315"/>
      <c r="R23" s="318"/>
      <c r="S23" s="300"/>
      <c r="T23" s="303"/>
    </row>
    <row r="24" spans="1:20" ht="11.25" customHeight="1" thickBot="1">
      <c r="A24" s="307"/>
      <c r="B24" s="310"/>
      <c r="C24" s="180"/>
      <c r="D24" s="181" t="s">
        <v>63</v>
      </c>
      <c r="E24" s="191"/>
      <c r="F24" s="200"/>
      <c r="G24" s="201"/>
      <c r="H24" s="202"/>
      <c r="I24" s="178"/>
      <c r="J24" s="179" t="s">
        <v>63</v>
      </c>
      <c r="K24" s="179"/>
      <c r="L24" s="178"/>
      <c r="M24" s="179" t="s">
        <v>63</v>
      </c>
      <c r="N24" s="179"/>
      <c r="O24" s="313"/>
      <c r="P24" s="316"/>
      <c r="R24" s="319"/>
      <c r="S24" s="301"/>
      <c r="T24" s="304"/>
    </row>
    <row r="25" spans="1:20" ht="21" customHeight="1">
      <c r="A25" s="324" t="s">
        <v>9</v>
      </c>
      <c r="B25" s="308"/>
      <c r="C25" s="182"/>
      <c r="D25" s="183" t="s">
        <v>63</v>
      </c>
      <c r="E25" s="184"/>
      <c r="F25" s="182"/>
      <c r="G25" s="183" t="s">
        <v>63</v>
      </c>
      <c r="H25" s="184"/>
      <c r="I25" s="194"/>
      <c r="J25" s="195"/>
      <c r="K25" s="196"/>
      <c r="L25" s="182"/>
      <c r="M25" s="183" t="s">
        <v>63</v>
      </c>
      <c r="N25" s="184"/>
      <c r="O25" s="311"/>
      <c r="P25" s="314"/>
      <c r="R25" s="317">
        <f t="shared" ref="R25" si="12">(C25+F25+I25+L25)-(E25+H25+K25+N25)</f>
        <v>0</v>
      </c>
      <c r="S25" s="299">
        <f t="shared" ref="S25" si="13">(C26+F26+I26+L26)-(E26+H26+K26+N26)</f>
        <v>0</v>
      </c>
      <c r="T25" s="302">
        <f t="shared" ref="T25" si="14">(C27+F27+I27+L27)-(E27+H27+K27+N27)</f>
        <v>0</v>
      </c>
    </row>
    <row r="26" spans="1:20" ht="12.75" customHeight="1">
      <c r="A26" s="325"/>
      <c r="B26" s="309"/>
      <c r="C26" s="23"/>
      <c r="D26" s="173" t="s">
        <v>63</v>
      </c>
      <c r="E26" s="190"/>
      <c r="F26" s="23"/>
      <c r="G26" s="173" t="s">
        <v>63</v>
      </c>
      <c r="H26" s="190"/>
      <c r="I26" s="197"/>
      <c r="J26" s="198"/>
      <c r="K26" s="199"/>
      <c r="L26" s="23"/>
      <c r="M26" s="173" t="s">
        <v>63</v>
      </c>
      <c r="N26" s="190"/>
      <c r="O26" s="312"/>
      <c r="P26" s="315"/>
      <c r="R26" s="318"/>
      <c r="S26" s="300"/>
      <c r="T26" s="303"/>
    </row>
    <row r="27" spans="1:20" ht="11.25" customHeight="1" thickBot="1">
      <c r="A27" s="326"/>
      <c r="B27" s="310"/>
      <c r="C27" s="180"/>
      <c r="D27" s="181" t="s">
        <v>63</v>
      </c>
      <c r="E27" s="191"/>
      <c r="F27" s="180"/>
      <c r="G27" s="181" t="s">
        <v>63</v>
      </c>
      <c r="H27" s="191"/>
      <c r="I27" s="200"/>
      <c r="J27" s="201"/>
      <c r="K27" s="202"/>
      <c r="L27" s="180"/>
      <c r="M27" s="181" t="s">
        <v>63</v>
      </c>
      <c r="N27" s="191"/>
      <c r="O27" s="313"/>
      <c r="P27" s="316"/>
      <c r="R27" s="319"/>
      <c r="S27" s="301"/>
      <c r="T27" s="304"/>
    </row>
    <row r="28" spans="1:20" ht="21" customHeight="1">
      <c r="A28" s="305" t="s">
        <v>10</v>
      </c>
      <c r="B28" s="308"/>
      <c r="C28" s="182"/>
      <c r="D28" s="183" t="s">
        <v>63</v>
      </c>
      <c r="E28" s="184"/>
      <c r="F28" s="182"/>
      <c r="G28" s="183" t="s">
        <v>63</v>
      </c>
      <c r="H28" s="184"/>
      <c r="I28" s="182"/>
      <c r="J28" s="183" t="s">
        <v>63</v>
      </c>
      <c r="K28" s="184"/>
      <c r="L28" s="203"/>
      <c r="M28" s="204"/>
      <c r="N28" s="205"/>
      <c r="O28" s="311"/>
      <c r="P28" s="314"/>
      <c r="R28" s="317">
        <f t="shared" ref="R28" si="15">(C28+F28+I28+L28)-(E28+H28+K28+N28)</f>
        <v>0</v>
      </c>
      <c r="S28" s="299">
        <f t="shared" ref="S28" si="16">(C29+F29+I29+L29)-(E29+H29+K29+N29)</f>
        <v>0</v>
      </c>
      <c r="T28" s="302">
        <f t="shared" ref="T28" si="17">(C30+F30+I30+L30)-(E30+H30+K30+N30)</f>
        <v>0</v>
      </c>
    </row>
    <row r="29" spans="1:20" ht="18" customHeight="1">
      <c r="A29" s="306"/>
      <c r="B29" s="309"/>
      <c r="C29" s="23"/>
      <c r="D29" s="173" t="s">
        <v>63</v>
      </c>
      <c r="E29" s="190"/>
      <c r="F29" s="23"/>
      <c r="G29" s="173" t="s">
        <v>63</v>
      </c>
      <c r="H29" s="190"/>
      <c r="I29" s="23"/>
      <c r="J29" s="173" t="s">
        <v>63</v>
      </c>
      <c r="K29" s="190"/>
      <c r="L29" s="206"/>
      <c r="M29" s="207"/>
      <c r="N29" s="208"/>
      <c r="O29" s="312"/>
      <c r="P29" s="315"/>
      <c r="R29" s="318"/>
      <c r="S29" s="300"/>
      <c r="T29" s="303"/>
    </row>
    <row r="30" spans="1:20" ht="11.25" customHeight="1" thickBot="1">
      <c r="A30" s="307"/>
      <c r="B30" s="310"/>
      <c r="C30" s="180"/>
      <c r="D30" s="181" t="s">
        <v>63</v>
      </c>
      <c r="E30" s="191"/>
      <c r="F30" s="180"/>
      <c r="G30" s="181" t="s">
        <v>63</v>
      </c>
      <c r="H30" s="191"/>
      <c r="I30" s="180"/>
      <c r="J30" s="181" t="s">
        <v>63</v>
      </c>
      <c r="K30" s="191"/>
      <c r="L30" s="209"/>
      <c r="M30" s="210"/>
      <c r="N30" s="211"/>
      <c r="O30" s="313"/>
      <c r="P30" s="316"/>
      <c r="R30" s="319"/>
      <c r="S30" s="301"/>
      <c r="T30" s="304"/>
    </row>
    <row r="31" spans="1:20" ht="15.7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20" ht="15.75">
      <c r="B32" s="29" t="s">
        <v>42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2:14">
      <c r="B33" s="30" t="s">
        <v>43</v>
      </c>
    </row>
    <row r="34" spans="2:14" ht="15.75">
      <c r="B34" s="30" t="s">
        <v>44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2:14" ht="15.75">
      <c r="B35" s="30" t="s">
        <v>45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2:14" ht="15.75">
      <c r="B36" s="30" t="s">
        <v>46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2:14" ht="15.75">
      <c r="B37" s="3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2:14" ht="15.75">
      <c r="B38" s="29" t="s">
        <v>47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2:14">
      <c r="B39" s="30" t="s">
        <v>48</v>
      </c>
    </row>
    <row r="40" spans="2:14">
      <c r="B40" s="30" t="s">
        <v>49</v>
      </c>
    </row>
    <row r="41" spans="2:14">
      <c r="B41" s="30" t="s">
        <v>50</v>
      </c>
    </row>
    <row r="42" spans="2:14">
      <c r="B42" s="30" t="s">
        <v>51</v>
      </c>
    </row>
    <row r="43" spans="2:14">
      <c r="B43" s="30" t="s">
        <v>52</v>
      </c>
    </row>
    <row r="44" spans="2:14">
      <c r="B44" s="31"/>
    </row>
    <row r="45" spans="2:14">
      <c r="B45" s="31"/>
    </row>
    <row r="46" spans="2:14">
      <c r="B46" s="31"/>
    </row>
    <row r="47" spans="2:14">
      <c r="B47" s="31"/>
    </row>
    <row r="48" spans="2:14">
      <c r="B48" s="31"/>
    </row>
    <row r="49" spans="2:2">
      <c r="B49" s="31"/>
    </row>
    <row r="50" spans="2:2">
      <c r="B50" s="31"/>
    </row>
    <row r="51" spans="2:2">
      <c r="B51" s="31"/>
    </row>
    <row r="52" spans="2:2">
      <c r="B52" s="31"/>
    </row>
    <row r="53" spans="2:2">
      <c r="B53" s="31"/>
    </row>
    <row r="54" spans="2:2">
      <c r="B54" s="31"/>
    </row>
    <row r="55" spans="2:2">
      <c r="B55" s="31"/>
    </row>
    <row r="56" spans="2:2">
      <c r="B56" s="31"/>
    </row>
    <row r="57" spans="2:2">
      <c r="B57" s="31"/>
    </row>
    <row r="58" spans="2:2">
      <c r="B58" s="31"/>
    </row>
    <row r="59" spans="2:2">
      <c r="B59" s="31"/>
    </row>
    <row r="60" spans="2:2">
      <c r="B60" s="31"/>
    </row>
    <row r="61" spans="2:2">
      <c r="B61" s="31"/>
    </row>
    <row r="62" spans="2:2">
      <c r="B62" s="31"/>
    </row>
    <row r="63" spans="2:2">
      <c r="B63" s="31"/>
    </row>
    <row r="64" spans="2:2">
      <c r="B64" s="31"/>
    </row>
    <row r="65" spans="2:2">
      <c r="B65" s="31"/>
    </row>
    <row r="66" spans="2:2">
      <c r="B66" s="31"/>
    </row>
    <row r="67" spans="2:2">
      <c r="B67" s="31"/>
    </row>
  </sheetData>
  <mergeCells count="66">
    <mergeCell ref="R25:R27"/>
    <mergeCell ref="S25:S27"/>
    <mergeCell ref="T25:T27"/>
    <mergeCell ref="A28:A30"/>
    <mergeCell ref="B28:B30"/>
    <mergeCell ref="O28:O30"/>
    <mergeCell ref="P28:P30"/>
    <mergeCell ref="R28:R30"/>
    <mergeCell ref="S28:S30"/>
    <mergeCell ref="T28:T30"/>
    <mergeCell ref="A25:A27"/>
    <mergeCell ref="B25:B27"/>
    <mergeCell ref="O25:O27"/>
    <mergeCell ref="P25:P27"/>
    <mergeCell ref="T19:T21"/>
    <mergeCell ref="A22:A24"/>
    <mergeCell ref="B22:B24"/>
    <mergeCell ref="O22:O24"/>
    <mergeCell ref="P22:P24"/>
    <mergeCell ref="R22:R24"/>
    <mergeCell ref="S22:S24"/>
    <mergeCell ref="T22:T24"/>
    <mergeCell ref="A19:A21"/>
    <mergeCell ref="B19:B21"/>
    <mergeCell ref="O19:O21"/>
    <mergeCell ref="P19:P21"/>
    <mergeCell ref="R19:R21"/>
    <mergeCell ref="S19:S21"/>
    <mergeCell ref="C18:E18"/>
    <mergeCell ref="F18:H18"/>
    <mergeCell ref="I18:K18"/>
    <mergeCell ref="L18:N18"/>
    <mergeCell ref="S11:S13"/>
    <mergeCell ref="T11:T13"/>
    <mergeCell ref="A14:A16"/>
    <mergeCell ref="B14:B16"/>
    <mergeCell ref="O14:O16"/>
    <mergeCell ref="P14:P16"/>
    <mergeCell ref="R14:R16"/>
    <mergeCell ref="S14:S16"/>
    <mergeCell ref="T14:T16"/>
    <mergeCell ref="A11:A13"/>
    <mergeCell ref="B11:B13"/>
    <mergeCell ref="O11:O13"/>
    <mergeCell ref="P11:P13"/>
    <mergeCell ref="R11:R13"/>
    <mergeCell ref="S5:S7"/>
    <mergeCell ref="T5:T7"/>
    <mergeCell ref="A8:A10"/>
    <mergeCell ref="B8:B10"/>
    <mergeCell ref="O8:O10"/>
    <mergeCell ref="P8:P10"/>
    <mergeCell ref="R8:R10"/>
    <mergeCell ref="S8:S10"/>
    <mergeCell ref="T8:T10"/>
    <mergeCell ref="A5:A7"/>
    <mergeCell ref="B5:B7"/>
    <mergeCell ref="O5:O7"/>
    <mergeCell ref="P5:P7"/>
    <mergeCell ref="R5:R7"/>
    <mergeCell ref="A1:T1"/>
    <mergeCell ref="A2:T2"/>
    <mergeCell ref="C4:E4"/>
    <mergeCell ref="F4:H4"/>
    <mergeCell ref="I4:K4"/>
    <mergeCell ref="L4:N4"/>
  </mergeCells>
  <pageMargins left="0" right="0.19685039370078741" top="0.78740157480314965" bottom="0.78740157480314965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6"/>
  <sheetViews>
    <sheetView tabSelected="1" topLeftCell="A4" zoomScale="80" zoomScaleNormal="80" workbookViewId="0">
      <selection activeCell="AA23" sqref="AA23:AA25"/>
    </sheetView>
  </sheetViews>
  <sheetFormatPr defaultColWidth="6" defaultRowHeight="12.75"/>
  <cols>
    <col min="1" max="1" width="3" customWidth="1"/>
    <col min="2" max="2" width="31.85546875" customWidth="1"/>
    <col min="3" max="3" width="6" customWidth="1"/>
    <col min="4" max="4" width="1.5703125" customWidth="1"/>
    <col min="5" max="6" width="6" customWidth="1"/>
    <col min="7" max="7" width="1.5703125" customWidth="1"/>
    <col min="8" max="9" width="6" customWidth="1"/>
    <col min="10" max="10" width="1.5703125" customWidth="1"/>
    <col min="11" max="12" width="6" customWidth="1"/>
    <col min="13" max="13" width="1.5703125" customWidth="1"/>
    <col min="14" max="15" width="6" customWidth="1"/>
    <col min="16" max="16" width="1.5703125" customWidth="1"/>
    <col min="17" max="18" width="6" customWidth="1"/>
    <col min="19" max="19" width="1.5703125" customWidth="1"/>
    <col min="20" max="21" width="6" customWidth="1"/>
    <col min="22" max="22" width="1.5703125" customWidth="1"/>
    <col min="23" max="24" width="6" customWidth="1"/>
    <col min="25" max="25" width="1.5703125" customWidth="1"/>
    <col min="26" max="26" width="6" customWidth="1"/>
    <col min="27" max="28" width="13.7109375" customWidth="1"/>
    <col min="29" max="29" width="1" style="1" customWidth="1"/>
    <col min="30" max="30" width="7.42578125" bestFit="1" customWidth="1"/>
    <col min="31" max="31" width="7.42578125" customWidth="1"/>
    <col min="32" max="32" width="6.5703125" bestFit="1" customWidth="1"/>
    <col min="33" max="33" width="7" customWidth="1"/>
    <col min="34" max="250" width="8.85546875" customWidth="1"/>
    <col min="251" max="251" width="3.85546875" customWidth="1"/>
    <col min="252" max="252" width="25.85546875" customWidth="1"/>
    <col min="253" max="253" width="8.85546875" customWidth="1"/>
    <col min="254" max="256" width="6.85546875" customWidth="1"/>
    <col min="257" max="262" width="8.140625" customWidth="1"/>
    <col min="263" max="263" width="6.85546875" customWidth="1"/>
    <col min="264" max="264" width="7.85546875" customWidth="1"/>
    <col min="265" max="265" width="8.140625" customWidth="1"/>
    <col min="266" max="266" width="17" customWidth="1"/>
    <col min="267" max="267" width="2.140625" customWidth="1"/>
    <col min="268" max="268" width="16.42578125" customWidth="1"/>
    <col min="271" max="271" width="3" customWidth="1"/>
    <col min="272" max="272" width="31.85546875" customWidth="1"/>
    <col min="273" max="273" width="9.140625" customWidth="1"/>
    <col min="274" max="274" width="5.5703125" customWidth="1"/>
    <col min="275" max="276" width="6.85546875" customWidth="1"/>
    <col min="277" max="282" width="8" customWidth="1"/>
    <col min="283" max="283" width="6.85546875" customWidth="1"/>
    <col min="284" max="284" width="8" customWidth="1"/>
    <col min="285" max="285" width="1" customWidth="1"/>
    <col min="286" max="286" width="7.42578125" bestFit="1" customWidth="1"/>
    <col min="287" max="287" width="5.140625" bestFit="1" customWidth="1"/>
    <col min="288" max="288" width="6.5703125" bestFit="1" customWidth="1"/>
    <col min="289" max="289" width="7" customWidth="1"/>
    <col min="290" max="506" width="8.85546875" customWidth="1"/>
    <col min="507" max="507" width="3.85546875" customWidth="1"/>
    <col min="508" max="508" width="25.85546875" customWidth="1"/>
    <col min="509" max="509" width="8.85546875" customWidth="1"/>
    <col min="510" max="512" width="6.85546875" customWidth="1"/>
    <col min="513" max="518" width="8.140625" customWidth="1"/>
    <col min="519" max="519" width="6.85546875" customWidth="1"/>
    <col min="520" max="520" width="7.85546875" customWidth="1"/>
    <col min="521" max="521" width="8.140625" customWidth="1"/>
    <col min="522" max="522" width="17" customWidth="1"/>
    <col min="523" max="523" width="2.140625" customWidth="1"/>
    <col min="524" max="524" width="16.42578125" customWidth="1"/>
    <col min="527" max="527" width="3" customWidth="1"/>
    <col min="528" max="528" width="31.85546875" customWidth="1"/>
    <col min="529" max="529" width="9.140625" customWidth="1"/>
    <col min="530" max="530" width="5.5703125" customWidth="1"/>
    <col min="531" max="532" width="6.85546875" customWidth="1"/>
    <col min="533" max="538" width="8" customWidth="1"/>
    <col min="539" max="539" width="6.85546875" customWidth="1"/>
    <col min="540" max="540" width="8" customWidth="1"/>
    <col min="541" max="541" width="1" customWidth="1"/>
    <col min="542" max="542" width="7.42578125" bestFit="1" customWidth="1"/>
    <col min="543" max="543" width="5.140625" bestFit="1" customWidth="1"/>
    <col min="544" max="544" width="6.5703125" bestFit="1" customWidth="1"/>
    <col min="545" max="545" width="7" customWidth="1"/>
    <col min="546" max="762" width="8.85546875" customWidth="1"/>
    <col min="763" max="763" width="3.85546875" customWidth="1"/>
    <col min="764" max="764" width="25.85546875" customWidth="1"/>
    <col min="765" max="765" width="8.85546875" customWidth="1"/>
    <col min="766" max="768" width="6.85546875" customWidth="1"/>
    <col min="769" max="774" width="8.140625" customWidth="1"/>
    <col min="775" max="775" width="6.85546875" customWidth="1"/>
    <col min="776" max="776" width="7.85546875" customWidth="1"/>
    <col min="777" max="777" width="8.140625" customWidth="1"/>
    <col min="778" max="778" width="17" customWidth="1"/>
    <col min="779" max="779" width="2.140625" customWidth="1"/>
    <col min="780" max="780" width="16.42578125" customWidth="1"/>
    <col min="783" max="783" width="3" customWidth="1"/>
    <col min="784" max="784" width="31.85546875" customWidth="1"/>
    <col min="785" max="785" width="9.140625" customWidth="1"/>
    <col min="786" max="786" width="5.5703125" customWidth="1"/>
    <col min="787" max="788" width="6.85546875" customWidth="1"/>
    <col min="789" max="794" width="8" customWidth="1"/>
    <col min="795" max="795" width="6.85546875" customWidth="1"/>
    <col min="796" max="796" width="8" customWidth="1"/>
    <col min="797" max="797" width="1" customWidth="1"/>
    <col min="798" max="798" width="7.42578125" bestFit="1" customWidth="1"/>
    <col min="799" max="799" width="5.140625" bestFit="1" customWidth="1"/>
    <col min="800" max="800" width="6.5703125" bestFit="1" customWidth="1"/>
    <col min="801" max="801" width="7" customWidth="1"/>
    <col min="802" max="1018" width="8.85546875" customWidth="1"/>
    <col min="1019" max="1019" width="3.85546875" customWidth="1"/>
    <col min="1020" max="1020" width="25.85546875" customWidth="1"/>
    <col min="1021" max="1021" width="8.85546875" customWidth="1"/>
    <col min="1022" max="1024" width="6.85546875" customWidth="1"/>
    <col min="1025" max="1030" width="8.140625" customWidth="1"/>
    <col min="1031" max="1031" width="6.85546875" customWidth="1"/>
    <col min="1032" max="1032" width="7.85546875" customWidth="1"/>
    <col min="1033" max="1033" width="8.140625" customWidth="1"/>
    <col min="1034" max="1034" width="17" customWidth="1"/>
    <col min="1035" max="1035" width="2.140625" customWidth="1"/>
    <col min="1036" max="1036" width="16.42578125" customWidth="1"/>
    <col min="1039" max="1039" width="3" customWidth="1"/>
    <col min="1040" max="1040" width="31.85546875" customWidth="1"/>
    <col min="1041" max="1041" width="9.140625" customWidth="1"/>
    <col min="1042" max="1042" width="5.5703125" customWidth="1"/>
    <col min="1043" max="1044" width="6.85546875" customWidth="1"/>
    <col min="1045" max="1050" width="8" customWidth="1"/>
    <col min="1051" max="1051" width="6.85546875" customWidth="1"/>
    <col min="1052" max="1052" width="8" customWidth="1"/>
    <col min="1053" max="1053" width="1" customWidth="1"/>
    <col min="1054" max="1054" width="7.42578125" bestFit="1" customWidth="1"/>
    <col min="1055" max="1055" width="5.140625" bestFit="1" customWidth="1"/>
    <col min="1056" max="1056" width="6.5703125" bestFit="1" customWidth="1"/>
    <col min="1057" max="1057" width="7" customWidth="1"/>
    <col min="1058" max="1274" width="8.85546875" customWidth="1"/>
    <col min="1275" max="1275" width="3.85546875" customWidth="1"/>
    <col min="1276" max="1276" width="25.85546875" customWidth="1"/>
    <col min="1277" max="1277" width="8.85546875" customWidth="1"/>
    <col min="1278" max="1280" width="6.85546875" customWidth="1"/>
    <col min="1281" max="1286" width="8.140625" customWidth="1"/>
    <col min="1287" max="1287" width="6.85546875" customWidth="1"/>
    <col min="1288" max="1288" width="7.85546875" customWidth="1"/>
    <col min="1289" max="1289" width="8.140625" customWidth="1"/>
    <col min="1290" max="1290" width="17" customWidth="1"/>
    <col min="1291" max="1291" width="2.140625" customWidth="1"/>
    <col min="1292" max="1292" width="16.42578125" customWidth="1"/>
    <col min="1295" max="1295" width="3" customWidth="1"/>
    <col min="1296" max="1296" width="31.85546875" customWidth="1"/>
    <col min="1297" max="1297" width="9.140625" customWidth="1"/>
    <col min="1298" max="1298" width="5.5703125" customWidth="1"/>
    <col min="1299" max="1300" width="6.85546875" customWidth="1"/>
    <col min="1301" max="1306" width="8" customWidth="1"/>
    <col min="1307" max="1307" width="6.85546875" customWidth="1"/>
    <col min="1308" max="1308" width="8" customWidth="1"/>
    <col min="1309" max="1309" width="1" customWidth="1"/>
    <col min="1310" max="1310" width="7.42578125" bestFit="1" customWidth="1"/>
    <col min="1311" max="1311" width="5.140625" bestFit="1" customWidth="1"/>
    <col min="1312" max="1312" width="6.5703125" bestFit="1" customWidth="1"/>
    <col min="1313" max="1313" width="7" customWidth="1"/>
    <col min="1314" max="1530" width="8.85546875" customWidth="1"/>
    <col min="1531" max="1531" width="3.85546875" customWidth="1"/>
    <col min="1532" max="1532" width="25.85546875" customWidth="1"/>
    <col min="1533" max="1533" width="8.85546875" customWidth="1"/>
    <col min="1534" max="1536" width="6.85546875" customWidth="1"/>
    <col min="1537" max="1542" width="8.140625" customWidth="1"/>
    <col min="1543" max="1543" width="6.85546875" customWidth="1"/>
    <col min="1544" max="1544" width="7.85546875" customWidth="1"/>
    <col min="1545" max="1545" width="8.140625" customWidth="1"/>
    <col min="1546" max="1546" width="17" customWidth="1"/>
    <col min="1547" max="1547" width="2.140625" customWidth="1"/>
    <col min="1548" max="1548" width="16.42578125" customWidth="1"/>
    <col min="1551" max="1551" width="3" customWidth="1"/>
    <col min="1552" max="1552" width="31.85546875" customWidth="1"/>
    <col min="1553" max="1553" width="9.140625" customWidth="1"/>
    <col min="1554" max="1554" width="5.5703125" customWidth="1"/>
    <col min="1555" max="1556" width="6.85546875" customWidth="1"/>
    <col min="1557" max="1562" width="8" customWidth="1"/>
    <col min="1563" max="1563" width="6.85546875" customWidth="1"/>
    <col min="1564" max="1564" width="8" customWidth="1"/>
    <col min="1565" max="1565" width="1" customWidth="1"/>
    <col min="1566" max="1566" width="7.42578125" bestFit="1" customWidth="1"/>
    <col min="1567" max="1567" width="5.140625" bestFit="1" customWidth="1"/>
    <col min="1568" max="1568" width="6.5703125" bestFit="1" customWidth="1"/>
    <col min="1569" max="1569" width="7" customWidth="1"/>
    <col min="1570" max="1786" width="8.85546875" customWidth="1"/>
    <col min="1787" max="1787" width="3.85546875" customWidth="1"/>
    <col min="1788" max="1788" width="25.85546875" customWidth="1"/>
    <col min="1789" max="1789" width="8.85546875" customWidth="1"/>
    <col min="1790" max="1792" width="6.85546875" customWidth="1"/>
    <col min="1793" max="1798" width="8.140625" customWidth="1"/>
    <col min="1799" max="1799" width="6.85546875" customWidth="1"/>
    <col min="1800" max="1800" width="7.85546875" customWidth="1"/>
    <col min="1801" max="1801" width="8.140625" customWidth="1"/>
    <col min="1802" max="1802" width="17" customWidth="1"/>
    <col min="1803" max="1803" width="2.140625" customWidth="1"/>
    <col min="1804" max="1804" width="16.42578125" customWidth="1"/>
    <col min="1807" max="1807" width="3" customWidth="1"/>
    <col min="1808" max="1808" width="31.85546875" customWidth="1"/>
    <col min="1809" max="1809" width="9.140625" customWidth="1"/>
    <col min="1810" max="1810" width="5.5703125" customWidth="1"/>
    <col min="1811" max="1812" width="6.85546875" customWidth="1"/>
    <col min="1813" max="1818" width="8" customWidth="1"/>
    <col min="1819" max="1819" width="6.85546875" customWidth="1"/>
    <col min="1820" max="1820" width="8" customWidth="1"/>
    <col min="1821" max="1821" width="1" customWidth="1"/>
    <col min="1822" max="1822" width="7.42578125" bestFit="1" customWidth="1"/>
    <col min="1823" max="1823" width="5.140625" bestFit="1" customWidth="1"/>
    <col min="1824" max="1824" width="6.5703125" bestFit="1" customWidth="1"/>
    <col min="1825" max="1825" width="7" customWidth="1"/>
    <col min="1826" max="2042" width="8.85546875" customWidth="1"/>
    <col min="2043" max="2043" width="3.85546875" customWidth="1"/>
    <col min="2044" max="2044" width="25.85546875" customWidth="1"/>
    <col min="2045" max="2045" width="8.85546875" customWidth="1"/>
    <col min="2046" max="2048" width="6.85546875" customWidth="1"/>
    <col min="2049" max="2054" width="8.140625" customWidth="1"/>
    <col min="2055" max="2055" width="6.85546875" customWidth="1"/>
    <col min="2056" max="2056" width="7.85546875" customWidth="1"/>
    <col min="2057" max="2057" width="8.140625" customWidth="1"/>
    <col min="2058" max="2058" width="17" customWidth="1"/>
    <col min="2059" max="2059" width="2.140625" customWidth="1"/>
    <col min="2060" max="2060" width="16.42578125" customWidth="1"/>
    <col min="2063" max="2063" width="3" customWidth="1"/>
    <col min="2064" max="2064" width="31.85546875" customWidth="1"/>
    <col min="2065" max="2065" width="9.140625" customWidth="1"/>
    <col min="2066" max="2066" width="5.5703125" customWidth="1"/>
    <col min="2067" max="2068" width="6.85546875" customWidth="1"/>
    <col min="2069" max="2074" width="8" customWidth="1"/>
    <col min="2075" max="2075" width="6.85546875" customWidth="1"/>
    <col min="2076" max="2076" width="8" customWidth="1"/>
    <col min="2077" max="2077" width="1" customWidth="1"/>
    <col min="2078" max="2078" width="7.42578125" bestFit="1" customWidth="1"/>
    <col min="2079" max="2079" width="5.140625" bestFit="1" customWidth="1"/>
    <col min="2080" max="2080" width="6.5703125" bestFit="1" customWidth="1"/>
    <col min="2081" max="2081" width="7" customWidth="1"/>
    <col min="2082" max="2298" width="8.85546875" customWidth="1"/>
    <col min="2299" max="2299" width="3.85546875" customWidth="1"/>
    <col min="2300" max="2300" width="25.85546875" customWidth="1"/>
    <col min="2301" max="2301" width="8.85546875" customWidth="1"/>
    <col min="2302" max="2304" width="6.85546875" customWidth="1"/>
    <col min="2305" max="2310" width="8.140625" customWidth="1"/>
    <col min="2311" max="2311" width="6.85546875" customWidth="1"/>
    <col min="2312" max="2312" width="7.85546875" customWidth="1"/>
    <col min="2313" max="2313" width="8.140625" customWidth="1"/>
    <col min="2314" max="2314" width="17" customWidth="1"/>
    <col min="2315" max="2315" width="2.140625" customWidth="1"/>
    <col min="2316" max="2316" width="16.42578125" customWidth="1"/>
    <col min="2319" max="2319" width="3" customWidth="1"/>
    <col min="2320" max="2320" width="31.85546875" customWidth="1"/>
    <col min="2321" max="2321" width="9.140625" customWidth="1"/>
    <col min="2322" max="2322" width="5.5703125" customWidth="1"/>
    <col min="2323" max="2324" width="6.85546875" customWidth="1"/>
    <col min="2325" max="2330" width="8" customWidth="1"/>
    <col min="2331" max="2331" width="6.85546875" customWidth="1"/>
    <col min="2332" max="2332" width="8" customWidth="1"/>
    <col min="2333" max="2333" width="1" customWidth="1"/>
    <col min="2334" max="2334" width="7.42578125" bestFit="1" customWidth="1"/>
    <col min="2335" max="2335" width="5.140625" bestFit="1" customWidth="1"/>
    <col min="2336" max="2336" width="6.5703125" bestFit="1" customWidth="1"/>
    <col min="2337" max="2337" width="7" customWidth="1"/>
    <col min="2338" max="2554" width="8.85546875" customWidth="1"/>
    <col min="2555" max="2555" width="3.85546875" customWidth="1"/>
    <col min="2556" max="2556" width="25.85546875" customWidth="1"/>
    <col min="2557" max="2557" width="8.85546875" customWidth="1"/>
    <col min="2558" max="2560" width="6.85546875" customWidth="1"/>
    <col min="2561" max="2566" width="8.140625" customWidth="1"/>
    <col min="2567" max="2567" width="6.85546875" customWidth="1"/>
    <col min="2568" max="2568" width="7.85546875" customWidth="1"/>
    <col min="2569" max="2569" width="8.140625" customWidth="1"/>
    <col min="2570" max="2570" width="17" customWidth="1"/>
    <col min="2571" max="2571" width="2.140625" customWidth="1"/>
    <col min="2572" max="2572" width="16.42578125" customWidth="1"/>
    <col min="2575" max="2575" width="3" customWidth="1"/>
    <col min="2576" max="2576" width="31.85546875" customWidth="1"/>
    <col min="2577" max="2577" width="9.140625" customWidth="1"/>
    <col min="2578" max="2578" width="5.5703125" customWidth="1"/>
    <col min="2579" max="2580" width="6.85546875" customWidth="1"/>
    <col min="2581" max="2586" width="8" customWidth="1"/>
    <col min="2587" max="2587" width="6.85546875" customWidth="1"/>
    <col min="2588" max="2588" width="8" customWidth="1"/>
    <col min="2589" max="2589" width="1" customWidth="1"/>
    <col min="2590" max="2590" width="7.42578125" bestFit="1" customWidth="1"/>
    <col min="2591" max="2591" width="5.140625" bestFit="1" customWidth="1"/>
    <col min="2592" max="2592" width="6.5703125" bestFit="1" customWidth="1"/>
    <col min="2593" max="2593" width="7" customWidth="1"/>
    <col min="2594" max="2810" width="8.85546875" customWidth="1"/>
    <col min="2811" max="2811" width="3.85546875" customWidth="1"/>
    <col min="2812" max="2812" width="25.85546875" customWidth="1"/>
    <col min="2813" max="2813" width="8.85546875" customWidth="1"/>
    <col min="2814" max="2816" width="6.85546875" customWidth="1"/>
    <col min="2817" max="2822" width="8.140625" customWidth="1"/>
    <col min="2823" max="2823" width="6.85546875" customWidth="1"/>
    <col min="2824" max="2824" width="7.85546875" customWidth="1"/>
    <col min="2825" max="2825" width="8.140625" customWidth="1"/>
    <col min="2826" max="2826" width="17" customWidth="1"/>
    <col min="2827" max="2827" width="2.140625" customWidth="1"/>
    <col min="2828" max="2828" width="16.42578125" customWidth="1"/>
    <col min="2831" max="2831" width="3" customWidth="1"/>
    <col min="2832" max="2832" width="31.85546875" customWidth="1"/>
    <col min="2833" max="2833" width="9.140625" customWidth="1"/>
    <col min="2834" max="2834" width="5.5703125" customWidth="1"/>
    <col min="2835" max="2836" width="6.85546875" customWidth="1"/>
    <col min="2837" max="2842" width="8" customWidth="1"/>
    <col min="2843" max="2843" width="6.85546875" customWidth="1"/>
    <col min="2844" max="2844" width="8" customWidth="1"/>
    <col min="2845" max="2845" width="1" customWidth="1"/>
    <col min="2846" max="2846" width="7.42578125" bestFit="1" customWidth="1"/>
    <col min="2847" max="2847" width="5.140625" bestFit="1" customWidth="1"/>
    <col min="2848" max="2848" width="6.5703125" bestFit="1" customWidth="1"/>
    <col min="2849" max="2849" width="7" customWidth="1"/>
    <col min="2850" max="3066" width="8.85546875" customWidth="1"/>
    <col min="3067" max="3067" width="3.85546875" customWidth="1"/>
    <col min="3068" max="3068" width="25.85546875" customWidth="1"/>
    <col min="3069" max="3069" width="8.85546875" customWidth="1"/>
    <col min="3070" max="3072" width="6.85546875" customWidth="1"/>
    <col min="3073" max="3078" width="8.140625" customWidth="1"/>
    <col min="3079" max="3079" width="6.85546875" customWidth="1"/>
    <col min="3080" max="3080" width="7.85546875" customWidth="1"/>
    <col min="3081" max="3081" width="8.140625" customWidth="1"/>
    <col min="3082" max="3082" width="17" customWidth="1"/>
    <col min="3083" max="3083" width="2.140625" customWidth="1"/>
    <col min="3084" max="3084" width="16.42578125" customWidth="1"/>
    <col min="3087" max="3087" width="3" customWidth="1"/>
    <col min="3088" max="3088" width="31.85546875" customWidth="1"/>
    <col min="3089" max="3089" width="9.140625" customWidth="1"/>
    <col min="3090" max="3090" width="5.5703125" customWidth="1"/>
    <col min="3091" max="3092" width="6.85546875" customWidth="1"/>
    <col min="3093" max="3098" width="8" customWidth="1"/>
    <col min="3099" max="3099" width="6.85546875" customWidth="1"/>
    <col min="3100" max="3100" width="8" customWidth="1"/>
    <col min="3101" max="3101" width="1" customWidth="1"/>
    <col min="3102" max="3102" width="7.42578125" bestFit="1" customWidth="1"/>
    <col min="3103" max="3103" width="5.140625" bestFit="1" customWidth="1"/>
    <col min="3104" max="3104" width="6.5703125" bestFit="1" customWidth="1"/>
    <col min="3105" max="3105" width="7" customWidth="1"/>
    <col min="3106" max="3322" width="8.85546875" customWidth="1"/>
    <col min="3323" max="3323" width="3.85546875" customWidth="1"/>
    <col min="3324" max="3324" width="25.85546875" customWidth="1"/>
    <col min="3325" max="3325" width="8.85546875" customWidth="1"/>
    <col min="3326" max="3328" width="6.85546875" customWidth="1"/>
    <col min="3329" max="3334" width="8.140625" customWidth="1"/>
    <col min="3335" max="3335" width="6.85546875" customWidth="1"/>
    <col min="3336" max="3336" width="7.85546875" customWidth="1"/>
    <col min="3337" max="3337" width="8.140625" customWidth="1"/>
    <col min="3338" max="3338" width="17" customWidth="1"/>
    <col min="3339" max="3339" width="2.140625" customWidth="1"/>
    <col min="3340" max="3340" width="16.42578125" customWidth="1"/>
    <col min="3343" max="3343" width="3" customWidth="1"/>
    <col min="3344" max="3344" width="31.85546875" customWidth="1"/>
    <col min="3345" max="3345" width="9.140625" customWidth="1"/>
    <col min="3346" max="3346" width="5.5703125" customWidth="1"/>
    <col min="3347" max="3348" width="6.85546875" customWidth="1"/>
    <col min="3349" max="3354" width="8" customWidth="1"/>
    <col min="3355" max="3355" width="6.85546875" customWidth="1"/>
    <col min="3356" max="3356" width="8" customWidth="1"/>
    <col min="3357" max="3357" width="1" customWidth="1"/>
    <col min="3358" max="3358" width="7.42578125" bestFit="1" customWidth="1"/>
    <col min="3359" max="3359" width="5.140625" bestFit="1" customWidth="1"/>
    <col min="3360" max="3360" width="6.5703125" bestFit="1" customWidth="1"/>
    <col min="3361" max="3361" width="7" customWidth="1"/>
    <col min="3362" max="3578" width="8.85546875" customWidth="1"/>
    <col min="3579" max="3579" width="3.85546875" customWidth="1"/>
    <col min="3580" max="3580" width="25.85546875" customWidth="1"/>
    <col min="3581" max="3581" width="8.85546875" customWidth="1"/>
    <col min="3582" max="3584" width="6.85546875" customWidth="1"/>
    <col min="3585" max="3590" width="8.140625" customWidth="1"/>
    <col min="3591" max="3591" width="6.85546875" customWidth="1"/>
    <col min="3592" max="3592" width="7.85546875" customWidth="1"/>
    <col min="3593" max="3593" width="8.140625" customWidth="1"/>
    <col min="3594" max="3594" width="17" customWidth="1"/>
    <col min="3595" max="3595" width="2.140625" customWidth="1"/>
    <col min="3596" max="3596" width="16.42578125" customWidth="1"/>
    <col min="3599" max="3599" width="3" customWidth="1"/>
    <col min="3600" max="3600" width="31.85546875" customWidth="1"/>
    <col min="3601" max="3601" width="9.140625" customWidth="1"/>
    <col min="3602" max="3602" width="5.5703125" customWidth="1"/>
    <col min="3603" max="3604" width="6.85546875" customWidth="1"/>
    <col min="3605" max="3610" width="8" customWidth="1"/>
    <col min="3611" max="3611" width="6.85546875" customWidth="1"/>
    <col min="3612" max="3612" width="8" customWidth="1"/>
    <col min="3613" max="3613" width="1" customWidth="1"/>
    <col min="3614" max="3614" width="7.42578125" bestFit="1" customWidth="1"/>
    <col min="3615" max="3615" width="5.140625" bestFit="1" customWidth="1"/>
    <col min="3616" max="3616" width="6.5703125" bestFit="1" customWidth="1"/>
    <col min="3617" max="3617" width="7" customWidth="1"/>
    <col min="3618" max="3834" width="8.85546875" customWidth="1"/>
    <col min="3835" max="3835" width="3.85546875" customWidth="1"/>
    <col min="3836" max="3836" width="25.85546875" customWidth="1"/>
    <col min="3837" max="3837" width="8.85546875" customWidth="1"/>
    <col min="3838" max="3840" width="6.85546875" customWidth="1"/>
    <col min="3841" max="3846" width="8.140625" customWidth="1"/>
    <col min="3847" max="3847" width="6.85546875" customWidth="1"/>
    <col min="3848" max="3848" width="7.85546875" customWidth="1"/>
    <col min="3849" max="3849" width="8.140625" customWidth="1"/>
    <col min="3850" max="3850" width="17" customWidth="1"/>
    <col min="3851" max="3851" width="2.140625" customWidth="1"/>
    <col min="3852" max="3852" width="16.42578125" customWidth="1"/>
    <col min="3855" max="3855" width="3" customWidth="1"/>
    <col min="3856" max="3856" width="31.85546875" customWidth="1"/>
    <col min="3857" max="3857" width="9.140625" customWidth="1"/>
    <col min="3858" max="3858" width="5.5703125" customWidth="1"/>
    <col min="3859" max="3860" width="6.85546875" customWidth="1"/>
    <col min="3861" max="3866" width="8" customWidth="1"/>
    <col min="3867" max="3867" width="6.85546875" customWidth="1"/>
    <col min="3868" max="3868" width="8" customWidth="1"/>
    <col min="3869" max="3869" width="1" customWidth="1"/>
    <col min="3870" max="3870" width="7.42578125" bestFit="1" customWidth="1"/>
    <col min="3871" max="3871" width="5.140625" bestFit="1" customWidth="1"/>
    <col min="3872" max="3872" width="6.5703125" bestFit="1" customWidth="1"/>
    <col min="3873" max="3873" width="7" customWidth="1"/>
    <col min="3874" max="4090" width="8.85546875" customWidth="1"/>
    <col min="4091" max="4091" width="3.85546875" customWidth="1"/>
    <col min="4092" max="4092" width="25.85546875" customWidth="1"/>
    <col min="4093" max="4093" width="8.85546875" customWidth="1"/>
    <col min="4094" max="4096" width="6.85546875" customWidth="1"/>
    <col min="4097" max="4102" width="8.140625" customWidth="1"/>
    <col min="4103" max="4103" width="6.85546875" customWidth="1"/>
    <col min="4104" max="4104" width="7.85546875" customWidth="1"/>
    <col min="4105" max="4105" width="8.140625" customWidth="1"/>
    <col min="4106" max="4106" width="17" customWidth="1"/>
    <col min="4107" max="4107" width="2.140625" customWidth="1"/>
    <col min="4108" max="4108" width="16.42578125" customWidth="1"/>
    <col min="4111" max="4111" width="3" customWidth="1"/>
    <col min="4112" max="4112" width="31.85546875" customWidth="1"/>
    <col min="4113" max="4113" width="9.140625" customWidth="1"/>
    <col min="4114" max="4114" width="5.5703125" customWidth="1"/>
    <col min="4115" max="4116" width="6.85546875" customWidth="1"/>
    <col min="4117" max="4122" width="8" customWidth="1"/>
    <col min="4123" max="4123" width="6.85546875" customWidth="1"/>
    <col min="4124" max="4124" width="8" customWidth="1"/>
    <col min="4125" max="4125" width="1" customWidth="1"/>
    <col min="4126" max="4126" width="7.42578125" bestFit="1" customWidth="1"/>
    <col min="4127" max="4127" width="5.140625" bestFit="1" customWidth="1"/>
    <col min="4128" max="4128" width="6.5703125" bestFit="1" customWidth="1"/>
    <col min="4129" max="4129" width="7" customWidth="1"/>
    <col min="4130" max="4346" width="8.85546875" customWidth="1"/>
    <col min="4347" max="4347" width="3.85546875" customWidth="1"/>
    <col min="4348" max="4348" width="25.85546875" customWidth="1"/>
    <col min="4349" max="4349" width="8.85546875" customWidth="1"/>
    <col min="4350" max="4352" width="6.85546875" customWidth="1"/>
    <col min="4353" max="4358" width="8.140625" customWidth="1"/>
    <col min="4359" max="4359" width="6.85546875" customWidth="1"/>
    <col min="4360" max="4360" width="7.85546875" customWidth="1"/>
    <col min="4361" max="4361" width="8.140625" customWidth="1"/>
    <col min="4362" max="4362" width="17" customWidth="1"/>
    <col min="4363" max="4363" width="2.140625" customWidth="1"/>
    <col min="4364" max="4364" width="16.42578125" customWidth="1"/>
    <col min="4367" max="4367" width="3" customWidth="1"/>
    <col min="4368" max="4368" width="31.85546875" customWidth="1"/>
    <col min="4369" max="4369" width="9.140625" customWidth="1"/>
    <col min="4370" max="4370" width="5.5703125" customWidth="1"/>
    <col min="4371" max="4372" width="6.85546875" customWidth="1"/>
    <col min="4373" max="4378" width="8" customWidth="1"/>
    <col min="4379" max="4379" width="6.85546875" customWidth="1"/>
    <col min="4380" max="4380" width="8" customWidth="1"/>
    <col min="4381" max="4381" width="1" customWidth="1"/>
    <col min="4382" max="4382" width="7.42578125" bestFit="1" customWidth="1"/>
    <col min="4383" max="4383" width="5.140625" bestFit="1" customWidth="1"/>
    <col min="4384" max="4384" width="6.5703125" bestFit="1" customWidth="1"/>
    <col min="4385" max="4385" width="7" customWidth="1"/>
    <col min="4386" max="4602" width="8.85546875" customWidth="1"/>
    <col min="4603" max="4603" width="3.85546875" customWidth="1"/>
    <col min="4604" max="4604" width="25.85546875" customWidth="1"/>
    <col min="4605" max="4605" width="8.85546875" customWidth="1"/>
    <col min="4606" max="4608" width="6.85546875" customWidth="1"/>
    <col min="4609" max="4614" width="8.140625" customWidth="1"/>
    <col min="4615" max="4615" width="6.85546875" customWidth="1"/>
    <col min="4616" max="4616" width="7.85546875" customWidth="1"/>
    <col min="4617" max="4617" width="8.140625" customWidth="1"/>
    <col min="4618" max="4618" width="17" customWidth="1"/>
    <col min="4619" max="4619" width="2.140625" customWidth="1"/>
    <col min="4620" max="4620" width="16.42578125" customWidth="1"/>
    <col min="4623" max="4623" width="3" customWidth="1"/>
    <col min="4624" max="4624" width="31.85546875" customWidth="1"/>
    <col min="4625" max="4625" width="9.140625" customWidth="1"/>
    <col min="4626" max="4626" width="5.5703125" customWidth="1"/>
    <col min="4627" max="4628" width="6.85546875" customWidth="1"/>
    <col min="4629" max="4634" width="8" customWidth="1"/>
    <col min="4635" max="4635" width="6.85546875" customWidth="1"/>
    <col min="4636" max="4636" width="8" customWidth="1"/>
    <col min="4637" max="4637" width="1" customWidth="1"/>
    <col min="4638" max="4638" width="7.42578125" bestFit="1" customWidth="1"/>
    <col min="4639" max="4639" width="5.140625" bestFit="1" customWidth="1"/>
    <col min="4640" max="4640" width="6.5703125" bestFit="1" customWidth="1"/>
    <col min="4641" max="4641" width="7" customWidth="1"/>
    <col min="4642" max="4858" width="8.85546875" customWidth="1"/>
    <col min="4859" max="4859" width="3.85546875" customWidth="1"/>
    <col min="4860" max="4860" width="25.85546875" customWidth="1"/>
    <col min="4861" max="4861" width="8.85546875" customWidth="1"/>
    <col min="4862" max="4864" width="6.85546875" customWidth="1"/>
    <col min="4865" max="4870" width="8.140625" customWidth="1"/>
    <col min="4871" max="4871" width="6.85546875" customWidth="1"/>
    <col min="4872" max="4872" width="7.85546875" customWidth="1"/>
    <col min="4873" max="4873" width="8.140625" customWidth="1"/>
    <col min="4874" max="4874" width="17" customWidth="1"/>
    <col min="4875" max="4875" width="2.140625" customWidth="1"/>
    <col min="4876" max="4876" width="16.42578125" customWidth="1"/>
    <col min="4879" max="4879" width="3" customWidth="1"/>
    <col min="4880" max="4880" width="31.85546875" customWidth="1"/>
    <col min="4881" max="4881" width="9.140625" customWidth="1"/>
    <col min="4882" max="4882" width="5.5703125" customWidth="1"/>
    <col min="4883" max="4884" width="6.85546875" customWidth="1"/>
    <col min="4885" max="4890" width="8" customWidth="1"/>
    <col min="4891" max="4891" width="6.85546875" customWidth="1"/>
    <col min="4892" max="4892" width="8" customWidth="1"/>
    <col min="4893" max="4893" width="1" customWidth="1"/>
    <col min="4894" max="4894" width="7.42578125" bestFit="1" customWidth="1"/>
    <col min="4895" max="4895" width="5.140625" bestFit="1" customWidth="1"/>
    <col min="4896" max="4896" width="6.5703125" bestFit="1" customWidth="1"/>
    <col min="4897" max="4897" width="7" customWidth="1"/>
    <col min="4898" max="5114" width="8.85546875" customWidth="1"/>
    <col min="5115" max="5115" width="3.85546875" customWidth="1"/>
    <col min="5116" max="5116" width="25.85546875" customWidth="1"/>
    <col min="5117" max="5117" width="8.85546875" customWidth="1"/>
    <col min="5118" max="5120" width="6.85546875" customWidth="1"/>
    <col min="5121" max="5126" width="8.140625" customWidth="1"/>
    <col min="5127" max="5127" width="6.85546875" customWidth="1"/>
    <col min="5128" max="5128" width="7.85546875" customWidth="1"/>
    <col min="5129" max="5129" width="8.140625" customWidth="1"/>
    <col min="5130" max="5130" width="17" customWidth="1"/>
    <col min="5131" max="5131" width="2.140625" customWidth="1"/>
    <col min="5132" max="5132" width="16.42578125" customWidth="1"/>
    <col min="5135" max="5135" width="3" customWidth="1"/>
    <col min="5136" max="5136" width="31.85546875" customWidth="1"/>
    <col min="5137" max="5137" width="9.140625" customWidth="1"/>
    <col min="5138" max="5138" width="5.5703125" customWidth="1"/>
    <col min="5139" max="5140" width="6.85546875" customWidth="1"/>
    <col min="5141" max="5146" width="8" customWidth="1"/>
    <col min="5147" max="5147" width="6.85546875" customWidth="1"/>
    <col min="5148" max="5148" width="8" customWidth="1"/>
    <col min="5149" max="5149" width="1" customWidth="1"/>
    <col min="5150" max="5150" width="7.42578125" bestFit="1" customWidth="1"/>
    <col min="5151" max="5151" width="5.140625" bestFit="1" customWidth="1"/>
    <col min="5152" max="5152" width="6.5703125" bestFit="1" customWidth="1"/>
    <col min="5153" max="5153" width="7" customWidth="1"/>
    <col min="5154" max="5370" width="8.85546875" customWidth="1"/>
    <col min="5371" max="5371" width="3.85546875" customWidth="1"/>
    <col min="5372" max="5372" width="25.85546875" customWidth="1"/>
    <col min="5373" max="5373" width="8.85546875" customWidth="1"/>
    <col min="5374" max="5376" width="6.85546875" customWidth="1"/>
    <col min="5377" max="5382" width="8.140625" customWidth="1"/>
    <col min="5383" max="5383" width="6.85546875" customWidth="1"/>
    <col min="5384" max="5384" width="7.85546875" customWidth="1"/>
    <col min="5385" max="5385" width="8.140625" customWidth="1"/>
    <col min="5386" max="5386" width="17" customWidth="1"/>
    <col min="5387" max="5387" width="2.140625" customWidth="1"/>
    <col min="5388" max="5388" width="16.42578125" customWidth="1"/>
    <col min="5391" max="5391" width="3" customWidth="1"/>
    <col min="5392" max="5392" width="31.85546875" customWidth="1"/>
    <col min="5393" max="5393" width="9.140625" customWidth="1"/>
    <col min="5394" max="5394" width="5.5703125" customWidth="1"/>
    <col min="5395" max="5396" width="6.85546875" customWidth="1"/>
    <col min="5397" max="5402" width="8" customWidth="1"/>
    <col min="5403" max="5403" width="6.85546875" customWidth="1"/>
    <col min="5404" max="5404" width="8" customWidth="1"/>
    <col min="5405" max="5405" width="1" customWidth="1"/>
    <col min="5406" max="5406" width="7.42578125" bestFit="1" customWidth="1"/>
    <col min="5407" max="5407" width="5.140625" bestFit="1" customWidth="1"/>
    <col min="5408" max="5408" width="6.5703125" bestFit="1" customWidth="1"/>
    <col min="5409" max="5409" width="7" customWidth="1"/>
    <col min="5410" max="5626" width="8.85546875" customWidth="1"/>
    <col min="5627" max="5627" width="3.85546875" customWidth="1"/>
    <col min="5628" max="5628" width="25.85546875" customWidth="1"/>
    <col min="5629" max="5629" width="8.85546875" customWidth="1"/>
    <col min="5630" max="5632" width="6.85546875" customWidth="1"/>
    <col min="5633" max="5638" width="8.140625" customWidth="1"/>
    <col min="5639" max="5639" width="6.85546875" customWidth="1"/>
    <col min="5640" max="5640" width="7.85546875" customWidth="1"/>
    <col min="5641" max="5641" width="8.140625" customWidth="1"/>
    <col min="5642" max="5642" width="17" customWidth="1"/>
    <col min="5643" max="5643" width="2.140625" customWidth="1"/>
    <col min="5644" max="5644" width="16.42578125" customWidth="1"/>
    <col min="5647" max="5647" width="3" customWidth="1"/>
    <col min="5648" max="5648" width="31.85546875" customWidth="1"/>
    <col min="5649" max="5649" width="9.140625" customWidth="1"/>
    <col min="5650" max="5650" width="5.5703125" customWidth="1"/>
    <col min="5651" max="5652" width="6.85546875" customWidth="1"/>
    <col min="5653" max="5658" width="8" customWidth="1"/>
    <col min="5659" max="5659" width="6.85546875" customWidth="1"/>
    <col min="5660" max="5660" width="8" customWidth="1"/>
    <col min="5661" max="5661" width="1" customWidth="1"/>
    <col min="5662" max="5662" width="7.42578125" bestFit="1" customWidth="1"/>
    <col min="5663" max="5663" width="5.140625" bestFit="1" customWidth="1"/>
    <col min="5664" max="5664" width="6.5703125" bestFit="1" customWidth="1"/>
    <col min="5665" max="5665" width="7" customWidth="1"/>
    <col min="5666" max="5882" width="8.85546875" customWidth="1"/>
    <col min="5883" max="5883" width="3.85546875" customWidth="1"/>
    <col min="5884" max="5884" width="25.85546875" customWidth="1"/>
    <col min="5885" max="5885" width="8.85546875" customWidth="1"/>
    <col min="5886" max="5888" width="6.85546875" customWidth="1"/>
    <col min="5889" max="5894" width="8.140625" customWidth="1"/>
    <col min="5895" max="5895" width="6.85546875" customWidth="1"/>
    <col min="5896" max="5896" width="7.85546875" customWidth="1"/>
    <col min="5897" max="5897" width="8.140625" customWidth="1"/>
    <col min="5898" max="5898" width="17" customWidth="1"/>
    <col min="5899" max="5899" width="2.140625" customWidth="1"/>
    <col min="5900" max="5900" width="16.42578125" customWidth="1"/>
    <col min="5903" max="5903" width="3" customWidth="1"/>
    <col min="5904" max="5904" width="31.85546875" customWidth="1"/>
    <col min="5905" max="5905" width="9.140625" customWidth="1"/>
    <col min="5906" max="5906" width="5.5703125" customWidth="1"/>
    <col min="5907" max="5908" width="6.85546875" customWidth="1"/>
    <col min="5909" max="5914" width="8" customWidth="1"/>
    <col min="5915" max="5915" width="6.85546875" customWidth="1"/>
    <col min="5916" max="5916" width="8" customWidth="1"/>
    <col min="5917" max="5917" width="1" customWidth="1"/>
    <col min="5918" max="5918" width="7.42578125" bestFit="1" customWidth="1"/>
    <col min="5919" max="5919" width="5.140625" bestFit="1" customWidth="1"/>
    <col min="5920" max="5920" width="6.5703125" bestFit="1" customWidth="1"/>
    <col min="5921" max="5921" width="7" customWidth="1"/>
    <col min="5922" max="6138" width="8.85546875" customWidth="1"/>
    <col min="6139" max="6139" width="3.85546875" customWidth="1"/>
    <col min="6140" max="6140" width="25.85546875" customWidth="1"/>
    <col min="6141" max="6141" width="8.85546875" customWidth="1"/>
    <col min="6142" max="6144" width="6.85546875" customWidth="1"/>
    <col min="6145" max="6150" width="8.140625" customWidth="1"/>
    <col min="6151" max="6151" width="6.85546875" customWidth="1"/>
    <col min="6152" max="6152" width="7.85546875" customWidth="1"/>
    <col min="6153" max="6153" width="8.140625" customWidth="1"/>
    <col min="6154" max="6154" width="17" customWidth="1"/>
    <col min="6155" max="6155" width="2.140625" customWidth="1"/>
    <col min="6156" max="6156" width="16.42578125" customWidth="1"/>
    <col min="6159" max="6159" width="3" customWidth="1"/>
    <col min="6160" max="6160" width="31.85546875" customWidth="1"/>
    <col min="6161" max="6161" width="9.140625" customWidth="1"/>
    <col min="6162" max="6162" width="5.5703125" customWidth="1"/>
    <col min="6163" max="6164" width="6.85546875" customWidth="1"/>
    <col min="6165" max="6170" width="8" customWidth="1"/>
    <col min="6171" max="6171" width="6.85546875" customWidth="1"/>
    <col min="6172" max="6172" width="8" customWidth="1"/>
    <col min="6173" max="6173" width="1" customWidth="1"/>
    <col min="6174" max="6174" width="7.42578125" bestFit="1" customWidth="1"/>
    <col min="6175" max="6175" width="5.140625" bestFit="1" customWidth="1"/>
    <col min="6176" max="6176" width="6.5703125" bestFit="1" customWidth="1"/>
    <col min="6177" max="6177" width="7" customWidth="1"/>
    <col min="6178" max="6394" width="8.85546875" customWidth="1"/>
    <col min="6395" max="6395" width="3.85546875" customWidth="1"/>
    <col min="6396" max="6396" width="25.85546875" customWidth="1"/>
    <col min="6397" max="6397" width="8.85546875" customWidth="1"/>
    <col min="6398" max="6400" width="6.85546875" customWidth="1"/>
    <col min="6401" max="6406" width="8.140625" customWidth="1"/>
    <col min="6407" max="6407" width="6.85546875" customWidth="1"/>
    <col min="6408" max="6408" width="7.85546875" customWidth="1"/>
    <col min="6409" max="6409" width="8.140625" customWidth="1"/>
    <col min="6410" max="6410" width="17" customWidth="1"/>
    <col min="6411" max="6411" width="2.140625" customWidth="1"/>
    <col min="6412" max="6412" width="16.42578125" customWidth="1"/>
    <col min="6415" max="6415" width="3" customWidth="1"/>
    <col min="6416" max="6416" width="31.85546875" customWidth="1"/>
    <col min="6417" max="6417" width="9.140625" customWidth="1"/>
    <col min="6418" max="6418" width="5.5703125" customWidth="1"/>
    <col min="6419" max="6420" width="6.85546875" customWidth="1"/>
    <col min="6421" max="6426" width="8" customWidth="1"/>
    <col min="6427" max="6427" width="6.85546875" customWidth="1"/>
    <col min="6428" max="6428" width="8" customWidth="1"/>
    <col min="6429" max="6429" width="1" customWidth="1"/>
    <col min="6430" max="6430" width="7.42578125" bestFit="1" customWidth="1"/>
    <col min="6431" max="6431" width="5.140625" bestFit="1" customWidth="1"/>
    <col min="6432" max="6432" width="6.5703125" bestFit="1" customWidth="1"/>
    <col min="6433" max="6433" width="7" customWidth="1"/>
    <col min="6434" max="6650" width="8.85546875" customWidth="1"/>
    <col min="6651" max="6651" width="3.85546875" customWidth="1"/>
    <col min="6652" max="6652" width="25.85546875" customWidth="1"/>
    <col min="6653" max="6653" width="8.85546875" customWidth="1"/>
    <col min="6654" max="6656" width="6.85546875" customWidth="1"/>
    <col min="6657" max="6662" width="8.140625" customWidth="1"/>
    <col min="6663" max="6663" width="6.85546875" customWidth="1"/>
    <col min="6664" max="6664" width="7.85546875" customWidth="1"/>
    <col min="6665" max="6665" width="8.140625" customWidth="1"/>
    <col min="6666" max="6666" width="17" customWidth="1"/>
    <col min="6667" max="6667" width="2.140625" customWidth="1"/>
    <col min="6668" max="6668" width="16.42578125" customWidth="1"/>
    <col min="6671" max="6671" width="3" customWidth="1"/>
    <col min="6672" max="6672" width="31.85546875" customWidth="1"/>
    <col min="6673" max="6673" width="9.140625" customWidth="1"/>
    <col min="6674" max="6674" width="5.5703125" customWidth="1"/>
    <col min="6675" max="6676" width="6.85546875" customWidth="1"/>
    <col min="6677" max="6682" width="8" customWidth="1"/>
    <col min="6683" max="6683" width="6.85546875" customWidth="1"/>
    <col min="6684" max="6684" width="8" customWidth="1"/>
    <col min="6685" max="6685" width="1" customWidth="1"/>
    <col min="6686" max="6686" width="7.42578125" bestFit="1" customWidth="1"/>
    <col min="6687" max="6687" width="5.140625" bestFit="1" customWidth="1"/>
    <col min="6688" max="6688" width="6.5703125" bestFit="1" customWidth="1"/>
    <col min="6689" max="6689" width="7" customWidth="1"/>
    <col min="6690" max="6906" width="8.85546875" customWidth="1"/>
    <col min="6907" max="6907" width="3.85546875" customWidth="1"/>
    <col min="6908" max="6908" width="25.85546875" customWidth="1"/>
    <col min="6909" max="6909" width="8.85546875" customWidth="1"/>
    <col min="6910" max="6912" width="6.85546875" customWidth="1"/>
    <col min="6913" max="6918" width="8.140625" customWidth="1"/>
    <col min="6919" max="6919" width="6.85546875" customWidth="1"/>
    <col min="6920" max="6920" width="7.85546875" customWidth="1"/>
    <col min="6921" max="6921" width="8.140625" customWidth="1"/>
    <col min="6922" max="6922" width="17" customWidth="1"/>
    <col min="6923" max="6923" width="2.140625" customWidth="1"/>
    <col min="6924" max="6924" width="16.42578125" customWidth="1"/>
    <col min="6927" max="6927" width="3" customWidth="1"/>
    <col min="6928" max="6928" width="31.85546875" customWidth="1"/>
    <col min="6929" max="6929" width="9.140625" customWidth="1"/>
    <col min="6930" max="6930" width="5.5703125" customWidth="1"/>
    <col min="6931" max="6932" width="6.85546875" customWidth="1"/>
    <col min="6933" max="6938" width="8" customWidth="1"/>
    <col min="6939" max="6939" width="6.85546875" customWidth="1"/>
    <col min="6940" max="6940" width="8" customWidth="1"/>
    <col min="6941" max="6941" width="1" customWidth="1"/>
    <col min="6942" max="6942" width="7.42578125" bestFit="1" customWidth="1"/>
    <col min="6943" max="6943" width="5.140625" bestFit="1" customWidth="1"/>
    <col min="6944" max="6944" width="6.5703125" bestFit="1" customWidth="1"/>
    <col min="6945" max="6945" width="7" customWidth="1"/>
    <col min="6946" max="7162" width="8.85546875" customWidth="1"/>
    <col min="7163" max="7163" width="3.85546875" customWidth="1"/>
    <col min="7164" max="7164" width="25.85546875" customWidth="1"/>
    <col min="7165" max="7165" width="8.85546875" customWidth="1"/>
    <col min="7166" max="7168" width="6.85546875" customWidth="1"/>
    <col min="7169" max="7174" width="8.140625" customWidth="1"/>
    <col min="7175" max="7175" width="6.85546875" customWidth="1"/>
    <col min="7176" max="7176" width="7.85546875" customWidth="1"/>
    <col min="7177" max="7177" width="8.140625" customWidth="1"/>
    <col min="7178" max="7178" width="17" customWidth="1"/>
    <col min="7179" max="7179" width="2.140625" customWidth="1"/>
    <col min="7180" max="7180" width="16.42578125" customWidth="1"/>
    <col min="7183" max="7183" width="3" customWidth="1"/>
    <col min="7184" max="7184" width="31.85546875" customWidth="1"/>
    <col min="7185" max="7185" width="9.140625" customWidth="1"/>
    <col min="7186" max="7186" width="5.5703125" customWidth="1"/>
    <col min="7187" max="7188" width="6.85546875" customWidth="1"/>
    <col min="7189" max="7194" width="8" customWidth="1"/>
    <col min="7195" max="7195" width="6.85546875" customWidth="1"/>
    <col min="7196" max="7196" width="8" customWidth="1"/>
    <col min="7197" max="7197" width="1" customWidth="1"/>
    <col min="7198" max="7198" width="7.42578125" bestFit="1" customWidth="1"/>
    <col min="7199" max="7199" width="5.140625" bestFit="1" customWidth="1"/>
    <col min="7200" max="7200" width="6.5703125" bestFit="1" customWidth="1"/>
    <col min="7201" max="7201" width="7" customWidth="1"/>
    <col min="7202" max="7418" width="8.85546875" customWidth="1"/>
    <col min="7419" max="7419" width="3.85546875" customWidth="1"/>
    <col min="7420" max="7420" width="25.85546875" customWidth="1"/>
    <col min="7421" max="7421" width="8.85546875" customWidth="1"/>
    <col min="7422" max="7424" width="6.85546875" customWidth="1"/>
    <col min="7425" max="7430" width="8.140625" customWidth="1"/>
    <col min="7431" max="7431" width="6.85546875" customWidth="1"/>
    <col min="7432" max="7432" width="7.85546875" customWidth="1"/>
    <col min="7433" max="7433" width="8.140625" customWidth="1"/>
    <col min="7434" max="7434" width="17" customWidth="1"/>
    <col min="7435" max="7435" width="2.140625" customWidth="1"/>
    <col min="7436" max="7436" width="16.42578125" customWidth="1"/>
    <col min="7439" max="7439" width="3" customWidth="1"/>
    <col min="7440" max="7440" width="31.85546875" customWidth="1"/>
    <col min="7441" max="7441" width="9.140625" customWidth="1"/>
    <col min="7442" max="7442" width="5.5703125" customWidth="1"/>
    <col min="7443" max="7444" width="6.85546875" customWidth="1"/>
    <col min="7445" max="7450" width="8" customWidth="1"/>
    <col min="7451" max="7451" width="6.85546875" customWidth="1"/>
    <col min="7452" max="7452" width="8" customWidth="1"/>
    <col min="7453" max="7453" width="1" customWidth="1"/>
    <col min="7454" max="7454" width="7.42578125" bestFit="1" customWidth="1"/>
    <col min="7455" max="7455" width="5.140625" bestFit="1" customWidth="1"/>
    <col min="7456" max="7456" width="6.5703125" bestFit="1" customWidth="1"/>
    <col min="7457" max="7457" width="7" customWidth="1"/>
    <col min="7458" max="7674" width="8.85546875" customWidth="1"/>
    <col min="7675" max="7675" width="3.85546875" customWidth="1"/>
    <col min="7676" max="7676" width="25.85546875" customWidth="1"/>
    <col min="7677" max="7677" width="8.85546875" customWidth="1"/>
    <col min="7678" max="7680" width="6.85546875" customWidth="1"/>
    <col min="7681" max="7686" width="8.140625" customWidth="1"/>
    <col min="7687" max="7687" width="6.85546875" customWidth="1"/>
    <col min="7688" max="7688" width="7.85546875" customWidth="1"/>
    <col min="7689" max="7689" width="8.140625" customWidth="1"/>
    <col min="7690" max="7690" width="17" customWidth="1"/>
    <col min="7691" max="7691" width="2.140625" customWidth="1"/>
    <col min="7692" max="7692" width="16.42578125" customWidth="1"/>
    <col min="7695" max="7695" width="3" customWidth="1"/>
    <col min="7696" max="7696" width="31.85546875" customWidth="1"/>
    <col min="7697" max="7697" width="9.140625" customWidth="1"/>
    <col min="7698" max="7698" width="5.5703125" customWidth="1"/>
    <col min="7699" max="7700" width="6.85546875" customWidth="1"/>
    <col min="7701" max="7706" width="8" customWidth="1"/>
    <col min="7707" max="7707" width="6.85546875" customWidth="1"/>
    <col min="7708" max="7708" width="8" customWidth="1"/>
    <col min="7709" max="7709" width="1" customWidth="1"/>
    <col min="7710" max="7710" width="7.42578125" bestFit="1" customWidth="1"/>
    <col min="7711" max="7711" width="5.140625" bestFit="1" customWidth="1"/>
    <col min="7712" max="7712" width="6.5703125" bestFit="1" customWidth="1"/>
    <col min="7713" max="7713" width="7" customWidth="1"/>
    <col min="7714" max="7930" width="8.85546875" customWidth="1"/>
    <col min="7931" max="7931" width="3.85546875" customWidth="1"/>
    <col min="7932" max="7932" width="25.85546875" customWidth="1"/>
    <col min="7933" max="7933" width="8.85546875" customWidth="1"/>
    <col min="7934" max="7936" width="6.85546875" customWidth="1"/>
    <col min="7937" max="7942" width="8.140625" customWidth="1"/>
    <col min="7943" max="7943" width="6.85546875" customWidth="1"/>
    <col min="7944" max="7944" width="7.85546875" customWidth="1"/>
    <col min="7945" max="7945" width="8.140625" customWidth="1"/>
    <col min="7946" max="7946" width="17" customWidth="1"/>
    <col min="7947" max="7947" width="2.140625" customWidth="1"/>
    <col min="7948" max="7948" width="16.42578125" customWidth="1"/>
    <col min="7951" max="7951" width="3" customWidth="1"/>
    <col min="7952" max="7952" width="31.85546875" customWidth="1"/>
    <col min="7953" max="7953" width="9.140625" customWidth="1"/>
    <col min="7954" max="7954" width="5.5703125" customWidth="1"/>
    <col min="7955" max="7956" width="6.85546875" customWidth="1"/>
    <col min="7957" max="7962" width="8" customWidth="1"/>
    <col min="7963" max="7963" width="6.85546875" customWidth="1"/>
    <col min="7964" max="7964" width="8" customWidth="1"/>
    <col min="7965" max="7965" width="1" customWidth="1"/>
    <col min="7966" max="7966" width="7.42578125" bestFit="1" customWidth="1"/>
    <col min="7967" max="7967" width="5.140625" bestFit="1" customWidth="1"/>
    <col min="7968" max="7968" width="6.5703125" bestFit="1" customWidth="1"/>
    <col min="7969" max="7969" width="7" customWidth="1"/>
    <col min="7970" max="8186" width="8.85546875" customWidth="1"/>
    <col min="8187" max="8187" width="3.85546875" customWidth="1"/>
    <col min="8188" max="8188" width="25.85546875" customWidth="1"/>
    <col min="8189" max="8189" width="8.85546875" customWidth="1"/>
    <col min="8190" max="8192" width="6.85546875" customWidth="1"/>
    <col min="8193" max="8198" width="8.140625" customWidth="1"/>
    <col min="8199" max="8199" width="6.85546875" customWidth="1"/>
    <col min="8200" max="8200" width="7.85546875" customWidth="1"/>
    <col min="8201" max="8201" width="8.140625" customWidth="1"/>
    <col min="8202" max="8202" width="17" customWidth="1"/>
    <col min="8203" max="8203" width="2.140625" customWidth="1"/>
    <col min="8204" max="8204" width="16.42578125" customWidth="1"/>
    <col min="8207" max="8207" width="3" customWidth="1"/>
    <col min="8208" max="8208" width="31.85546875" customWidth="1"/>
    <col min="8209" max="8209" width="9.140625" customWidth="1"/>
    <col min="8210" max="8210" width="5.5703125" customWidth="1"/>
    <col min="8211" max="8212" width="6.85546875" customWidth="1"/>
    <col min="8213" max="8218" width="8" customWidth="1"/>
    <col min="8219" max="8219" width="6.85546875" customWidth="1"/>
    <col min="8220" max="8220" width="8" customWidth="1"/>
    <col min="8221" max="8221" width="1" customWidth="1"/>
    <col min="8222" max="8222" width="7.42578125" bestFit="1" customWidth="1"/>
    <col min="8223" max="8223" width="5.140625" bestFit="1" customWidth="1"/>
    <col min="8224" max="8224" width="6.5703125" bestFit="1" customWidth="1"/>
    <col min="8225" max="8225" width="7" customWidth="1"/>
    <col min="8226" max="8442" width="8.85546875" customWidth="1"/>
    <col min="8443" max="8443" width="3.85546875" customWidth="1"/>
    <col min="8444" max="8444" width="25.85546875" customWidth="1"/>
    <col min="8445" max="8445" width="8.85546875" customWidth="1"/>
    <col min="8446" max="8448" width="6.85546875" customWidth="1"/>
    <col min="8449" max="8454" width="8.140625" customWidth="1"/>
    <col min="8455" max="8455" width="6.85546875" customWidth="1"/>
    <col min="8456" max="8456" width="7.85546875" customWidth="1"/>
    <col min="8457" max="8457" width="8.140625" customWidth="1"/>
    <col min="8458" max="8458" width="17" customWidth="1"/>
    <col min="8459" max="8459" width="2.140625" customWidth="1"/>
    <col min="8460" max="8460" width="16.42578125" customWidth="1"/>
    <col min="8463" max="8463" width="3" customWidth="1"/>
    <col min="8464" max="8464" width="31.85546875" customWidth="1"/>
    <col min="8465" max="8465" width="9.140625" customWidth="1"/>
    <col min="8466" max="8466" width="5.5703125" customWidth="1"/>
    <col min="8467" max="8468" width="6.85546875" customWidth="1"/>
    <col min="8469" max="8474" width="8" customWidth="1"/>
    <col min="8475" max="8475" width="6.85546875" customWidth="1"/>
    <col min="8476" max="8476" width="8" customWidth="1"/>
    <col min="8477" max="8477" width="1" customWidth="1"/>
    <col min="8478" max="8478" width="7.42578125" bestFit="1" customWidth="1"/>
    <col min="8479" max="8479" width="5.140625" bestFit="1" customWidth="1"/>
    <col min="8480" max="8480" width="6.5703125" bestFit="1" customWidth="1"/>
    <col min="8481" max="8481" width="7" customWidth="1"/>
    <col min="8482" max="8698" width="8.85546875" customWidth="1"/>
    <col min="8699" max="8699" width="3.85546875" customWidth="1"/>
    <col min="8700" max="8700" width="25.85546875" customWidth="1"/>
    <col min="8701" max="8701" width="8.85546875" customWidth="1"/>
    <col min="8702" max="8704" width="6.85546875" customWidth="1"/>
    <col min="8705" max="8710" width="8.140625" customWidth="1"/>
    <col min="8711" max="8711" width="6.85546875" customWidth="1"/>
    <col min="8712" max="8712" width="7.85546875" customWidth="1"/>
    <col min="8713" max="8713" width="8.140625" customWidth="1"/>
    <col min="8714" max="8714" width="17" customWidth="1"/>
    <col min="8715" max="8715" width="2.140625" customWidth="1"/>
    <col min="8716" max="8716" width="16.42578125" customWidth="1"/>
    <col min="8719" max="8719" width="3" customWidth="1"/>
    <col min="8720" max="8720" width="31.85546875" customWidth="1"/>
    <col min="8721" max="8721" width="9.140625" customWidth="1"/>
    <col min="8722" max="8722" width="5.5703125" customWidth="1"/>
    <col min="8723" max="8724" width="6.85546875" customWidth="1"/>
    <col min="8725" max="8730" width="8" customWidth="1"/>
    <col min="8731" max="8731" width="6.85546875" customWidth="1"/>
    <col min="8732" max="8732" width="8" customWidth="1"/>
    <col min="8733" max="8733" width="1" customWidth="1"/>
    <col min="8734" max="8734" width="7.42578125" bestFit="1" customWidth="1"/>
    <col min="8735" max="8735" width="5.140625" bestFit="1" customWidth="1"/>
    <col min="8736" max="8736" width="6.5703125" bestFit="1" customWidth="1"/>
    <col min="8737" max="8737" width="7" customWidth="1"/>
    <col min="8738" max="8954" width="8.85546875" customWidth="1"/>
    <col min="8955" max="8955" width="3.85546875" customWidth="1"/>
    <col min="8956" max="8956" width="25.85546875" customWidth="1"/>
    <col min="8957" max="8957" width="8.85546875" customWidth="1"/>
    <col min="8958" max="8960" width="6.85546875" customWidth="1"/>
    <col min="8961" max="8966" width="8.140625" customWidth="1"/>
    <col min="8967" max="8967" width="6.85546875" customWidth="1"/>
    <col min="8968" max="8968" width="7.85546875" customWidth="1"/>
    <col min="8969" max="8969" width="8.140625" customWidth="1"/>
    <col min="8970" max="8970" width="17" customWidth="1"/>
    <col min="8971" max="8971" width="2.140625" customWidth="1"/>
    <col min="8972" max="8972" width="16.42578125" customWidth="1"/>
    <col min="8975" max="8975" width="3" customWidth="1"/>
    <col min="8976" max="8976" width="31.85546875" customWidth="1"/>
    <col min="8977" max="8977" width="9.140625" customWidth="1"/>
    <col min="8978" max="8978" width="5.5703125" customWidth="1"/>
    <col min="8979" max="8980" width="6.85546875" customWidth="1"/>
    <col min="8981" max="8986" width="8" customWidth="1"/>
    <col min="8987" max="8987" width="6.85546875" customWidth="1"/>
    <col min="8988" max="8988" width="8" customWidth="1"/>
    <col min="8989" max="8989" width="1" customWidth="1"/>
    <col min="8990" max="8990" width="7.42578125" bestFit="1" customWidth="1"/>
    <col min="8991" max="8991" width="5.140625" bestFit="1" customWidth="1"/>
    <col min="8992" max="8992" width="6.5703125" bestFit="1" customWidth="1"/>
    <col min="8993" max="8993" width="7" customWidth="1"/>
    <col min="8994" max="9210" width="8.85546875" customWidth="1"/>
    <col min="9211" max="9211" width="3.85546875" customWidth="1"/>
    <col min="9212" max="9212" width="25.85546875" customWidth="1"/>
    <col min="9213" max="9213" width="8.85546875" customWidth="1"/>
    <col min="9214" max="9216" width="6.85546875" customWidth="1"/>
    <col min="9217" max="9222" width="8.140625" customWidth="1"/>
    <col min="9223" max="9223" width="6.85546875" customWidth="1"/>
    <col min="9224" max="9224" width="7.85546875" customWidth="1"/>
    <col min="9225" max="9225" width="8.140625" customWidth="1"/>
    <col min="9226" max="9226" width="17" customWidth="1"/>
    <col min="9227" max="9227" width="2.140625" customWidth="1"/>
    <col min="9228" max="9228" width="16.42578125" customWidth="1"/>
    <col min="9231" max="9231" width="3" customWidth="1"/>
    <col min="9232" max="9232" width="31.85546875" customWidth="1"/>
    <col min="9233" max="9233" width="9.140625" customWidth="1"/>
    <col min="9234" max="9234" width="5.5703125" customWidth="1"/>
    <col min="9235" max="9236" width="6.85546875" customWidth="1"/>
    <col min="9237" max="9242" width="8" customWidth="1"/>
    <col min="9243" max="9243" width="6.85546875" customWidth="1"/>
    <col min="9244" max="9244" width="8" customWidth="1"/>
    <col min="9245" max="9245" width="1" customWidth="1"/>
    <col min="9246" max="9246" width="7.42578125" bestFit="1" customWidth="1"/>
    <col min="9247" max="9247" width="5.140625" bestFit="1" customWidth="1"/>
    <col min="9248" max="9248" width="6.5703125" bestFit="1" customWidth="1"/>
    <col min="9249" max="9249" width="7" customWidth="1"/>
    <col min="9250" max="9466" width="8.85546875" customWidth="1"/>
    <col min="9467" max="9467" width="3.85546875" customWidth="1"/>
    <col min="9468" max="9468" width="25.85546875" customWidth="1"/>
    <col min="9469" max="9469" width="8.85546875" customWidth="1"/>
    <col min="9470" max="9472" width="6.85546875" customWidth="1"/>
    <col min="9473" max="9478" width="8.140625" customWidth="1"/>
    <col min="9479" max="9479" width="6.85546875" customWidth="1"/>
    <col min="9480" max="9480" width="7.85546875" customWidth="1"/>
    <col min="9481" max="9481" width="8.140625" customWidth="1"/>
    <col min="9482" max="9482" width="17" customWidth="1"/>
    <col min="9483" max="9483" width="2.140625" customWidth="1"/>
    <col min="9484" max="9484" width="16.42578125" customWidth="1"/>
    <col min="9487" max="9487" width="3" customWidth="1"/>
    <col min="9488" max="9488" width="31.85546875" customWidth="1"/>
    <col min="9489" max="9489" width="9.140625" customWidth="1"/>
    <col min="9490" max="9490" width="5.5703125" customWidth="1"/>
    <col min="9491" max="9492" width="6.85546875" customWidth="1"/>
    <col min="9493" max="9498" width="8" customWidth="1"/>
    <col min="9499" max="9499" width="6.85546875" customWidth="1"/>
    <col min="9500" max="9500" width="8" customWidth="1"/>
    <col min="9501" max="9501" width="1" customWidth="1"/>
    <col min="9502" max="9502" width="7.42578125" bestFit="1" customWidth="1"/>
    <col min="9503" max="9503" width="5.140625" bestFit="1" customWidth="1"/>
    <col min="9504" max="9504" width="6.5703125" bestFit="1" customWidth="1"/>
    <col min="9505" max="9505" width="7" customWidth="1"/>
    <col min="9506" max="9722" width="8.85546875" customWidth="1"/>
    <col min="9723" max="9723" width="3.85546875" customWidth="1"/>
    <col min="9724" max="9724" width="25.85546875" customWidth="1"/>
    <col min="9725" max="9725" width="8.85546875" customWidth="1"/>
    <col min="9726" max="9728" width="6.85546875" customWidth="1"/>
    <col min="9729" max="9734" width="8.140625" customWidth="1"/>
    <col min="9735" max="9735" width="6.85546875" customWidth="1"/>
    <col min="9736" max="9736" width="7.85546875" customWidth="1"/>
    <col min="9737" max="9737" width="8.140625" customWidth="1"/>
    <col min="9738" max="9738" width="17" customWidth="1"/>
    <col min="9739" max="9739" width="2.140625" customWidth="1"/>
    <col min="9740" max="9740" width="16.42578125" customWidth="1"/>
    <col min="9743" max="9743" width="3" customWidth="1"/>
    <col min="9744" max="9744" width="31.85546875" customWidth="1"/>
    <col min="9745" max="9745" width="9.140625" customWidth="1"/>
    <col min="9746" max="9746" width="5.5703125" customWidth="1"/>
    <col min="9747" max="9748" width="6.85546875" customWidth="1"/>
    <col min="9749" max="9754" width="8" customWidth="1"/>
    <col min="9755" max="9755" width="6.85546875" customWidth="1"/>
    <col min="9756" max="9756" width="8" customWidth="1"/>
    <col min="9757" max="9757" width="1" customWidth="1"/>
    <col min="9758" max="9758" width="7.42578125" bestFit="1" customWidth="1"/>
    <col min="9759" max="9759" width="5.140625" bestFit="1" customWidth="1"/>
    <col min="9760" max="9760" width="6.5703125" bestFit="1" customWidth="1"/>
    <col min="9761" max="9761" width="7" customWidth="1"/>
    <col min="9762" max="9978" width="8.85546875" customWidth="1"/>
    <col min="9979" max="9979" width="3.85546875" customWidth="1"/>
    <col min="9980" max="9980" width="25.85546875" customWidth="1"/>
    <col min="9981" max="9981" width="8.85546875" customWidth="1"/>
    <col min="9982" max="9984" width="6.85546875" customWidth="1"/>
    <col min="9985" max="9990" width="8.140625" customWidth="1"/>
    <col min="9991" max="9991" width="6.85546875" customWidth="1"/>
    <col min="9992" max="9992" width="7.85546875" customWidth="1"/>
    <col min="9993" max="9993" width="8.140625" customWidth="1"/>
    <col min="9994" max="9994" width="17" customWidth="1"/>
    <col min="9995" max="9995" width="2.140625" customWidth="1"/>
    <col min="9996" max="9996" width="16.42578125" customWidth="1"/>
    <col min="9999" max="9999" width="3" customWidth="1"/>
    <col min="10000" max="10000" width="31.85546875" customWidth="1"/>
    <col min="10001" max="10001" width="9.140625" customWidth="1"/>
    <col min="10002" max="10002" width="5.5703125" customWidth="1"/>
    <col min="10003" max="10004" width="6.85546875" customWidth="1"/>
    <col min="10005" max="10010" width="8" customWidth="1"/>
    <col min="10011" max="10011" width="6.85546875" customWidth="1"/>
    <col min="10012" max="10012" width="8" customWidth="1"/>
    <col min="10013" max="10013" width="1" customWidth="1"/>
    <col min="10014" max="10014" width="7.42578125" bestFit="1" customWidth="1"/>
    <col min="10015" max="10015" width="5.140625" bestFit="1" customWidth="1"/>
    <col min="10016" max="10016" width="6.5703125" bestFit="1" customWidth="1"/>
    <col min="10017" max="10017" width="7" customWidth="1"/>
    <col min="10018" max="10234" width="8.85546875" customWidth="1"/>
    <col min="10235" max="10235" width="3.85546875" customWidth="1"/>
    <col min="10236" max="10236" width="25.85546875" customWidth="1"/>
    <col min="10237" max="10237" width="8.85546875" customWidth="1"/>
    <col min="10238" max="10240" width="6.85546875" customWidth="1"/>
    <col min="10241" max="10246" width="8.140625" customWidth="1"/>
    <col min="10247" max="10247" width="6.85546875" customWidth="1"/>
    <col min="10248" max="10248" width="7.85546875" customWidth="1"/>
    <col min="10249" max="10249" width="8.140625" customWidth="1"/>
    <col min="10250" max="10250" width="17" customWidth="1"/>
    <col min="10251" max="10251" width="2.140625" customWidth="1"/>
    <col min="10252" max="10252" width="16.42578125" customWidth="1"/>
    <col min="10255" max="10255" width="3" customWidth="1"/>
    <col min="10256" max="10256" width="31.85546875" customWidth="1"/>
    <col min="10257" max="10257" width="9.140625" customWidth="1"/>
    <col min="10258" max="10258" width="5.5703125" customWidth="1"/>
    <col min="10259" max="10260" width="6.85546875" customWidth="1"/>
    <col min="10261" max="10266" width="8" customWidth="1"/>
    <col min="10267" max="10267" width="6.85546875" customWidth="1"/>
    <col min="10268" max="10268" width="8" customWidth="1"/>
    <col min="10269" max="10269" width="1" customWidth="1"/>
    <col min="10270" max="10270" width="7.42578125" bestFit="1" customWidth="1"/>
    <col min="10271" max="10271" width="5.140625" bestFit="1" customWidth="1"/>
    <col min="10272" max="10272" width="6.5703125" bestFit="1" customWidth="1"/>
    <col min="10273" max="10273" width="7" customWidth="1"/>
    <col min="10274" max="10490" width="8.85546875" customWidth="1"/>
    <col min="10491" max="10491" width="3.85546875" customWidth="1"/>
    <col min="10492" max="10492" width="25.85546875" customWidth="1"/>
    <col min="10493" max="10493" width="8.85546875" customWidth="1"/>
    <col min="10494" max="10496" width="6.85546875" customWidth="1"/>
    <col min="10497" max="10502" width="8.140625" customWidth="1"/>
    <col min="10503" max="10503" width="6.85546875" customWidth="1"/>
    <col min="10504" max="10504" width="7.85546875" customWidth="1"/>
    <col min="10505" max="10505" width="8.140625" customWidth="1"/>
    <col min="10506" max="10506" width="17" customWidth="1"/>
    <col min="10507" max="10507" width="2.140625" customWidth="1"/>
    <col min="10508" max="10508" width="16.42578125" customWidth="1"/>
    <col min="10511" max="10511" width="3" customWidth="1"/>
    <col min="10512" max="10512" width="31.85546875" customWidth="1"/>
    <col min="10513" max="10513" width="9.140625" customWidth="1"/>
    <col min="10514" max="10514" width="5.5703125" customWidth="1"/>
    <col min="10515" max="10516" width="6.85546875" customWidth="1"/>
    <col min="10517" max="10522" width="8" customWidth="1"/>
    <col min="10523" max="10523" width="6.85546875" customWidth="1"/>
    <col min="10524" max="10524" width="8" customWidth="1"/>
    <col min="10525" max="10525" width="1" customWidth="1"/>
    <col min="10526" max="10526" width="7.42578125" bestFit="1" customWidth="1"/>
    <col min="10527" max="10527" width="5.140625" bestFit="1" customWidth="1"/>
    <col min="10528" max="10528" width="6.5703125" bestFit="1" customWidth="1"/>
    <col min="10529" max="10529" width="7" customWidth="1"/>
    <col min="10530" max="10746" width="8.85546875" customWidth="1"/>
    <col min="10747" max="10747" width="3.85546875" customWidth="1"/>
    <col min="10748" max="10748" width="25.85546875" customWidth="1"/>
    <col min="10749" max="10749" width="8.85546875" customWidth="1"/>
    <col min="10750" max="10752" width="6.85546875" customWidth="1"/>
    <col min="10753" max="10758" width="8.140625" customWidth="1"/>
    <col min="10759" max="10759" width="6.85546875" customWidth="1"/>
    <col min="10760" max="10760" width="7.85546875" customWidth="1"/>
    <col min="10761" max="10761" width="8.140625" customWidth="1"/>
    <col min="10762" max="10762" width="17" customWidth="1"/>
    <col min="10763" max="10763" width="2.140625" customWidth="1"/>
    <col min="10764" max="10764" width="16.42578125" customWidth="1"/>
    <col min="10767" max="10767" width="3" customWidth="1"/>
    <col min="10768" max="10768" width="31.85546875" customWidth="1"/>
    <col min="10769" max="10769" width="9.140625" customWidth="1"/>
    <col min="10770" max="10770" width="5.5703125" customWidth="1"/>
    <col min="10771" max="10772" width="6.85546875" customWidth="1"/>
    <col min="10773" max="10778" width="8" customWidth="1"/>
    <col min="10779" max="10779" width="6.85546875" customWidth="1"/>
    <col min="10780" max="10780" width="8" customWidth="1"/>
    <col min="10781" max="10781" width="1" customWidth="1"/>
    <col min="10782" max="10782" width="7.42578125" bestFit="1" customWidth="1"/>
    <col min="10783" max="10783" width="5.140625" bestFit="1" customWidth="1"/>
    <col min="10784" max="10784" width="6.5703125" bestFit="1" customWidth="1"/>
    <col min="10785" max="10785" width="7" customWidth="1"/>
    <col min="10786" max="11002" width="8.85546875" customWidth="1"/>
    <col min="11003" max="11003" width="3.85546875" customWidth="1"/>
    <col min="11004" max="11004" width="25.85546875" customWidth="1"/>
    <col min="11005" max="11005" width="8.85546875" customWidth="1"/>
    <col min="11006" max="11008" width="6.85546875" customWidth="1"/>
    <col min="11009" max="11014" width="8.140625" customWidth="1"/>
    <col min="11015" max="11015" width="6.85546875" customWidth="1"/>
    <col min="11016" max="11016" width="7.85546875" customWidth="1"/>
    <col min="11017" max="11017" width="8.140625" customWidth="1"/>
    <col min="11018" max="11018" width="17" customWidth="1"/>
    <col min="11019" max="11019" width="2.140625" customWidth="1"/>
    <col min="11020" max="11020" width="16.42578125" customWidth="1"/>
    <col min="11023" max="11023" width="3" customWidth="1"/>
    <col min="11024" max="11024" width="31.85546875" customWidth="1"/>
    <col min="11025" max="11025" width="9.140625" customWidth="1"/>
    <col min="11026" max="11026" width="5.5703125" customWidth="1"/>
    <col min="11027" max="11028" width="6.85546875" customWidth="1"/>
    <col min="11029" max="11034" width="8" customWidth="1"/>
    <col min="11035" max="11035" width="6.85546875" customWidth="1"/>
    <col min="11036" max="11036" width="8" customWidth="1"/>
    <col min="11037" max="11037" width="1" customWidth="1"/>
    <col min="11038" max="11038" width="7.42578125" bestFit="1" customWidth="1"/>
    <col min="11039" max="11039" width="5.140625" bestFit="1" customWidth="1"/>
    <col min="11040" max="11040" width="6.5703125" bestFit="1" customWidth="1"/>
    <col min="11041" max="11041" width="7" customWidth="1"/>
    <col min="11042" max="11258" width="8.85546875" customWidth="1"/>
    <col min="11259" max="11259" width="3.85546875" customWidth="1"/>
    <col min="11260" max="11260" width="25.85546875" customWidth="1"/>
    <col min="11261" max="11261" width="8.85546875" customWidth="1"/>
    <col min="11262" max="11264" width="6.85546875" customWidth="1"/>
    <col min="11265" max="11270" width="8.140625" customWidth="1"/>
    <col min="11271" max="11271" width="6.85546875" customWidth="1"/>
    <col min="11272" max="11272" width="7.85546875" customWidth="1"/>
    <col min="11273" max="11273" width="8.140625" customWidth="1"/>
    <col min="11274" max="11274" width="17" customWidth="1"/>
    <col min="11275" max="11275" width="2.140625" customWidth="1"/>
    <col min="11276" max="11276" width="16.42578125" customWidth="1"/>
    <col min="11279" max="11279" width="3" customWidth="1"/>
    <col min="11280" max="11280" width="31.85546875" customWidth="1"/>
    <col min="11281" max="11281" width="9.140625" customWidth="1"/>
    <col min="11282" max="11282" width="5.5703125" customWidth="1"/>
    <col min="11283" max="11284" width="6.85546875" customWidth="1"/>
    <col min="11285" max="11290" width="8" customWidth="1"/>
    <col min="11291" max="11291" width="6.85546875" customWidth="1"/>
    <col min="11292" max="11292" width="8" customWidth="1"/>
    <col min="11293" max="11293" width="1" customWidth="1"/>
    <col min="11294" max="11294" width="7.42578125" bestFit="1" customWidth="1"/>
    <col min="11295" max="11295" width="5.140625" bestFit="1" customWidth="1"/>
    <col min="11296" max="11296" width="6.5703125" bestFit="1" customWidth="1"/>
    <col min="11297" max="11297" width="7" customWidth="1"/>
    <col min="11298" max="11514" width="8.85546875" customWidth="1"/>
    <col min="11515" max="11515" width="3.85546875" customWidth="1"/>
    <col min="11516" max="11516" width="25.85546875" customWidth="1"/>
    <col min="11517" max="11517" width="8.85546875" customWidth="1"/>
    <col min="11518" max="11520" width="6.85546875" customWidth="1"/>
    <col min="11521" max="11526" width="8.140625" customWidth="1"/>
    <col min="11527" max="11527" width="6.85546875" customWidth="1"/>
    <col min="11528" max="11528" width="7.85546875" customWidth="1"/>
    <col min="11529" max="11529" width="8.140625" customWidth="1"/>
    <col min="11530" max="11530" width="17" customWidth="1"/>
    <col min="11531" max="11531" width="2.140625" customWidth="1"/>
    <col min="11532" max="11532" width="16.42578125" customWidth="1"/>
    <col min="11535" max="11535" width="3" customWidth="1"/>
    <col min="11536" max="11536" width="31.85546875" customWidth="1"/>
    <col min="11537" max="11537" width="9.140625" customWidth="1"/>
    <col min="11538" max="11538" width="5.5703125" customWidth="1"/>
    <col min="11539" max="11540" width="6.85546875" customWidth="1"/>
    <col min="11541" max="11546" width="8" customWidth="1"/>
    <col min="11547" max="11547" width="6.85546875" customWidth="1"/>
    <col min="11548" max="11548" width="8" customWidth="1"/>
    <col min="11549" max="11549" width="1" customWidth="1"/>
    <col min="11550" max="11550" width="7.42578125" bestFit="1" customWidth="1"/>
    <col min="11551" max="11551" width="5.140625" bestFit="1" customWidth="1"/>
    <col min="11552" max="11552" width="6.5703125" bestFit="1" customWidth="1"/>
    <col min="11553" max="11553" width="7" customWidth="1"/>
    <col min="11554" max="11770" width="8.85546875" customWidth="1"/>
    <col min="11771" max="11771" width="3.85546875" customWidth="1"/>
    <col min="11772" max="11772" width="25.85546875" customWidth="1"/>
    <col min="11773" max="11773" width="8.85546875" customWidth="1"/>
    <col min="11774" max="11776" width="6.85546875" customWidth="1"/>
    <col min="11777" max="11782" width="8.140625" customWidth="1"/>
    <col min="11783" max="11783" width="6.85546875" customWidth="1"/>
    <col min="11784" max="11784" width="7.85546875" customWidth="1"/>
    <col min="11785" max="11785" width="8.140625" customWidth="1"/>
    <col min="11786" max="11786" width="17" customWidth="1"/>
    <col min="11787" max="11787" width="2.140625" customWidth="1"/>
    <col min="11788" max="11788" width="16.42578125" customWidth="1"/>
    <col min="11791" max="11791" width="3" customWidth="1"/>
    <col min="11792" max="11792" width="31.85546875" customWidth="1"/>
    <col min="11793" max="11793" width="9.140625" customWidth="1"/>
    <col min="11794" max="11794" width="5.5703125" customWidth="1"/>
    <col min="11795" max="11796" width="6.85546875" customWidth="1"/>
    <col min="11797" max="11802" width="8" customWidth="1"/>
    <col min="11803" max="11803" width="6.85546875" customWidth="1"/>
    <col min="11804" max="11804" width="8" customWidth="1"/>
    <col min="11805" max="11805" width="1" customWidth="1"/>
    <col min="11806" max="11806" width="7.42578125" bestFit="1" customWidth="1"/>
    <col min="11807" max="11807" width="5.140625" bestFit="1" customWidth="1"/>
    <col min="11808" max="11808" width="6.5703125" bestFit="1" customWidth="1"/>
    <col min="11809" max="11809" width="7" customWidth="1"/>
    <col min="11810" max="12026" width="8.85546875" customWidth="1"/>
    <col min="12027" max="12027" width="3.85546875" customWidth="1"/>
    <col min="12028" max="12028" width="25.85546875" customWidth="1"/>
    <col min="12029" max="12029" width="8.85546875" customWidth="1"/>
    <col min="12030" max="12032" width="6.85546875" customWidth="1"/>
    <col min="12033" max="12038" width="8.140625" customWidth="1"/>
    <col min="12039" max="12039" width="6.85546875" customWidth="1"/>
    <col min="12040" max="12040" width="7.85546875" customWidth="1"/>
    <col min="12041" max="12041" width="8.140625" customWidth="1"/>
    <col min="12042" max="12042" width="17" customWidth="1"/>
    <col min="12043" max="12043" width="2.140625" customWidth="1"/>
    <col min="12044" max="12044" width="16.42578125" customWidth="1"/>
    <col min="12047" max="12047" width="3" customWidth="1"/>
    <col min="12048" max="12048" width="31.85546875" customWidth="1"/>
    <col min="12049" max="12049" width="9.140625" customWidth="1"/>
    <col min="12050" max="12050" width="5.5703125" customWidth="1"/>
    <col min="12051" max="12052" width="6.85546875" customWidth="1"/>
    <col min="12053" max="12058" width="8" customWidth="1"/>
    <col min="12059" max="12059" width="6.85546875" customWidth="1"/>
    <col min="12060" max="12060" width="8" customWidth="1"/>
    <col min="12061" max="12061" width="1" customWidth="1"/>
    <col min="12062" max="12062" width="7.42578125" bestFit="1" customWidth="1"/>
    <col min="12063" max="12063" width="5.140625" bestFit="1" customWidth="1"/>
    <col min="12064" max="12064" width="6.5703125" bestFit="1" customWidth="1"/>
    <col min="12065" max="12065" width="7" customWidth="1"/>
    <col min="12066" max="12282" width="8.85546875" customWidth="1"/>
    <col min="12283" max="12283" width="3.85546875" customWidth="1"/>
    <col min="12284" max="12284" width="25.85546875" customWidth="1"/>
    <col min="12285" max="12285" width="8.85546875" customWidth="1"/>
    <col min="12286" max="12288" width="6.85546875" customWidth="1"/>
    <col min="12289" max="12294" width="8.140625" customWidth="1"/>
    <col min="12295" max="12295" width="6.85546875" customWidth="1"/>
    <col min="12296" max="12296" width="7.85546875" customWidth="1"/>
    <col min="12297" max="12297" width="8.140625" customWidth="1"/>
    <col min="12298" max="12298" width="17" customWidth="1"/>
    <col min="12299" max="12299" width="2.140625" customWidth="1"/>
    <col min="12300" max="12300" width="16.42578125" customWidth="1"/>
    <col min="12303" max="12303" width="3" customWidth="1"/>
    <col min="12304" max="12304" width="31.85546875" customWidth="1"/>
    <col min="12305" max="12305" width="9.140625" customWidth="1"/>
    <col min="12306" max="12306" width="5.5703125" customWidth="1"/>
    <col min="12307" max="12308" width="6.85546875" customWidth="1"/>
    <col min="12309" max="12314" width="8" customWidth="1"/>
    <col min="12315" max="12315" width="6.85546875" customWidth="1"/>
    <col min="12316" max="12316" width="8" customWidth="1"/>
    <col min="12317" max="12317" width="1" customWidth="1"/>
    <col min="12318" max="12318" width="7.42578125" bestFit="1" customWidth="1"/>
    <col min="12319" max="12319" width="5.140625" bestFit="1" customWidth="1"/>
    <col min="12320" max="12320" width="6.5703125" bestFit="1" customWidth="1"/>
    <col min="12321" max="12321" width="7" customWidth="1"/>
    <col min="12322" max="12538" width="8.85546875" customWidth="1"/>
    <col min="12539" max="12539" width="3.85546875" customWidth="1"/>
    <col min="12540" max="12540" width="25.85546875" customWidth="1"/>
    <col min="12541" max="12541" width="8.85546875" customWidth="1"/>
    <col min="12542" max="12544" width="6.85546875" customWidth="1"/>
    <col min="12545" max="12550" width="8.140625" customWidth="1"/>
    <col min="12551" max="12551" width="6.85546875" customWidth="1"/>
    <col min="12552" max="12552" width="7.85546875" customWidth="1"/>
    <col min="12553" max="12553" width="8.140625" customWidth="1"/>
    <col min="12554" max="12554" width="17" customWidth="1"/>
    <col min="12555" max="12555" width="2.140625" customWidth="1"/>
    <col min="12556" max="12556" width="16.42578125" customWidth="1"/>
    <col min="12559" max="12559" width="3" customWidth="1"/>
    <col min="12560" max="12560" width="31.85546875" customWidth="1"/>
    <col min="12561" max="12561" width="9.140625" customWidth="1"/>
    <col min="12562" max="12562" width="5.5703125" customWidth="1"/>
    <col min="12563" max="12564" width="6.85546875" customWidth="1"/>
    <col min="12565" max="12570" width="8" customWidth="1"/>
    <col min="12571" max="12571" width="6.85546875" customWidth="1"/>
    <col min="12572" max="12572" width="8" customWidth="1"/>
    <col min="12573" max="12573" width="1" customWidth="1"/>
    <col min="12574" max="12574" width="7.42578125" bestFit="1" customWidth="1"/>
    <col min="12575" max="12575" width="5.140625" bestFit="1" customWidth="1"/>
    <col min="12576" max="12576" width="6.5703125" bestFit="1" customWidth="1"/>
    <col min="12577" max="12577" width="7" customWidth="1"/>
    <col min="12578" max="12794" width="8.85546875" customWidth="1"/>
    <col min="12795" max="12795" width="3.85546875" customWidth="1"/>
    <col min="12796" max="12796" width="25.85546875" customWidth="1"/>
    <col min="12797" max="12797" width="8.85546875" customWidth="1"/>
    <col min="12798" max="12800" width="6.85546875" customWidth="1"/>
    <col min="12801" max="12806" width="8.140625" customWidth="1"/>
    <col min="12807" max="12807" width="6.85546875" customWidth="1"/>
    <col min="12808" max="12808" width="7.85546875" customWidth="1"/>
    <col min="12809" max="12809" width="8.140625" customWidth="1"/>
    <col min="12810" max="12810" width="17" customWidth="1"/>
    <col min="12811" max="12811" width="2.140625" customWidth="1"/>
    <col min="12812" max="12812" width="16.42578125" customWidth="1"/>
    <col min="12815" max="12815" width="3" customWidth="1"/>
    <col min="12816" max="12816" width="31.85546875" customWidth="1"/>
    <col min="12817" max="12817" width="9.140625" customWidth="1"/>
    <col min="12818" max="12818" width="5.5703125" customWidth="1"/>
    <col min="12819" max="12820" width="6.85546875" customWidth="1"/>
    <col min="12821" max="12826" width="8" customWidth="1"/>
    <col min="12827" max="12827" width="6.85546875" customWidth="1"/>
    <col min="12828" max="12828" width="8" customWidth="1"/>
    <col min="12829" max="12829" width="1" customWidth="1"/>
    <col min="12830" max="12830" width="7.42578125" bestFit="1" customWidth="1"/>
    <col min="12831" max="12831" width="5.140625" bestFit="1" customWidth="1"/>
    <col min="12832" max="12832" width="6.5703125" bestFit="1" customWidth="1"/>
    <col min="12833" max="12833" width="7" customWidth="1"/>
    <col min="12834" max="13050" width="8.85546875" customWidth="1"/>
    <col min="13051" max="13051" width="3.85546875" customWidth="1"/>
    <col min="13052" max="13052" width="25.85546875" customWidth="1"/>
    <col min="13053" max="13053" width="8.85546875" customWidth="1"/>
    <col min="13054" max="13056" width="6.85546875" customWidth="1"/>
    <col min="13057" max="13062" width="8.140625" customWidth="1"/>
    <col min="13063" max="13063" width="6.85546875" customWidth="1"/>
    <col min="13064" max="13064" width="7.85546875" customWidth="1"/>
    <col min="13065" max="13065" width="8.140625" customWidth="1"/>
    <col min="13066" max="13066" width="17" customWidth="1"/>
    <col min="13067" max="13067" width="2.140625" customWidth="1"/>
    <col min="13068" max="13068" width="16.42578125" customWidth="1"/>
    <col min="13071" max="13071" width="3" customWidth="1"/>
    <col min="13072" max="13072" width="31.85546875" customWidth="1"/>
    <col min="13073" max="13073" width="9.140625" customWidth="1"/>
    <col min="13074" max="13074" width="5.5703125" customWidth="1"/>
    <col min="13075" max="13076" width="6.85546875" customWidth="1"/>
    <col min="13077" max="13082" width="8" customWidth="1"/>
    <col min="13083" max="13083" width="6.85546875" customWidth="1"/>
    <col min="13084" max="13084" width="8" customWidth="1"/>
    <col min="13085" max="13085" width="1" customWidth="1"/>
    <col min="13086" max="13086" width="7.42578125" bestFit="1" customWidth="1"/>
    <col min="13087" max="13087" width="5.140625" bestFit="1" customWidth="1"/>
    <col min="13088" max="13088" width="6.5703125" bestFit="1" customWidth="1"/>
    <col min="13089" max="13089" width="7" customWidth="1"/>
    <col min="13090" max="13306" width="8.85546875" customWidth="1"/>
    <col min="13307" max="13307" width="3.85546875" customWidth="1"/>
    <col min="13308" max="13308" width="25.85546875" customWidth="1"/>
    <col min="13309" max="13309" width="8.85546875" customWidth="1"/>
    <col min="13310" max="13312" width="6.85546875" customWidth="1"/>
    <col min="13313" max="13318" width="8.140625" customWidth="1"/>
    <col min="13319" max="13319" width="6.85546875" customWidth="1"/>
    <col min="13320" max="13320" width="7.85546875" customWidth="1"/>
    <col min="13321" max="13321" width="8.140625" customWidth="1"/>
    <col min="13322" max="13322" width="17" customWidth="1"/>
    <col min="13323" max="13323" width="2.140625" customWidth="1"/>
    <col min="13324" max="13324" width="16.42578125" customWidth="1"/>
    <col min="13327" max="13327" width="3" customWidth="1"/>
    <col min="13328" max="13328" width="31.85546875" customWidth="1"/>
    <col min="13329" max="13329" width="9.140625" customWidth="1"/>
    <col min="13330" max="13330" width="5.5703125" customWidth="1"/>
    <col min="13331" max="13332" width="6.85546875" customWidth="1"/>
    <col min="13333" max="13338" width="8" customWidth="1"/>
    <col min="13339" max="13339" width="6.85546875" customWidth="1"/>
    <col min="13340" max="13340" width="8" customWidth="1"/>
    <col min="13341" max="13341" width="1" customWidth="1"/>
    <col min="13342" max="13342" width="7.42578125" bestFit="1" customWidth="1"/>
    <col min="13343" max="13343" width="5.140625" bestFit="1" customWidth="1"/>
    <col min="13344" max="13344" width="6.5703125" bestFit="1" customWidth="1"/>
    <col min="13345" max="13345" width="7" customWidth="1"/>
    <col min="13346" max="13562" width="8.85546875" customWidth="1"/>
    <col min="13563" max="13563" width="3.85546875" customWidth="1"/>
    <col min="13564" max="13564" width="25.85546875" customWidth="1"/>
    <col min="13565" max="13565" width="8.85546875" customWidth="1"/>
    <col min="13566" max="13568" width="6.85546875" customWidth="1"/>
    <col min="13569" max="13574" width="8.140625" customWidth="1"/>
    <col min="13575" max="13575" width="6.85546875" customWidth="1"/>
    <col min="13576" max="13576" width="7.85546875" customWidth="1"/>
    <col min="13577" max="13577" width="8.140625" customWidth="1"/>
    <col min="13578" max="13578" width="17" customWidth="1"/>
    <col min="13579" max="13579" width="2.140625" customWidth="1"/>
    <col min="13580" max="13580" width="16.42578125" customWidth="1"/>
    <col min="13583" max="13583" width="3" customWidth="1"/>
    <col min="13584" max="13584" width="31.85546875" customWidth="1"/>
    <col min="13585" max="13585" width="9.140625" customWidth="1"/>
    <col min="13586" max="13586" width="5.5703125" customWidth="1"/>
    <col min="13587" max="13588" width="6.85546875" customWidth="1"/>
    <col min="13589" max="13594" width="8" customWidth="1"/>
    <col min="13595" max="13595" width="6.85546875" customWidth="1"/>
    <col min="13596" max="13596" width="8" customWidth="1"/>
    <col min="13597" max="13597" width="1" customWidth="1"/>
    <col min="13598" max="13598" width="7.42578125" bestFit="1" customWidth="1"/>
    <col min="13599" max="13599" width="5.140625" bestFit="1" customWidth="1"/>
    <col min="13600" max="13600" width="6.5703125" bestFit="1" customWidth="1"/>
    <col min="13601" max="13601" width="7" customWidth="1"/>
    <col min="13602" max="13818" width="8.85546875" customWidth="1"/>
    <col min="13819" max="13819" width="3.85546875" customWidth="1"/>
    <col min="13820" max="13820" width="25.85546875" customWidth="1"/>
    <col min="13821" max="13821" width="8.85546875" customWidth="1"/>
    <col min="13822" max="13824" width="6.85546875" customWidth="1"/>
    <col min="13825" max="13830" width="8.140625" customWidth="1"/>
    <col min="13831" max="13831" width="6.85546875" customWidth="1"/>
    <col min="13832" max="13832" width="7.85546875" customWidth="1"/>
    <col min="13833" max="13833" width="8.140625" customWidth="1"/>
    <col min="13834" max="13834" width="17" customWidth="1"/>
    <col min="13835" max="13835" width="2.140625" customWidth="1"/>
    <col min="13836" max="13836" width="16.42578125" customWidth="1"/>
    <col min="13839" max="13839" width="3" customWidth="1"/>
    <col min="13840" max="13840" width="31.85546875" customWidth="1"/>
    <col min="13841" max="13841" width="9.140625" customWidth="1"/>
    <col min="13842" max="13842" width="5.5703125" customWidth="1"/>
    <col min="13843" max="13844" width="6.85546875" customWidth="1"/>
    <col min="13845" max="13850" width="8" customWidth="1"/>
    <col min="13851" max="13851" width="6.85546875" customWidth="1"/>
    <col min="13852" max="13852" width="8" customWidth="1"/>
    <col min="13853" max="13853" width="1" customWidth="1"/>
    <col min="13854" max="13854" width="7.42578125" bestFit="1" customWidth="1"/>
    <col min="13855" max="13855" width="5.140625" bestFit="1" customWidth="1"/>
    <col min="13856" max="13856" width="6.5703125" bestFit="1" customWidth="1"/>
    <col min="13857" max="13857" width="7" customWidth="1"/>
    <col min="13858" max="14074" width="8.85546875" customWidth="1"/>
    <col min="14075" max="14075" width="3.85546875" customWidth="1"/>
    <col min="14076" max="14076" width="25.85546875" customWidth="1"/>
    <col min="14077" max="14077" width="8.85546875" customWidth="1"/>
    <col min="14078" max="14080" width="6.85546875" customWidth="1"/>
    <col min="14081" max="14086" width="8.140625" customWidth="1"/>
    <col min="14087" max="14087" width="6.85546875" customWidth="1"/>
    <col min="14088" max="14088" width="7.85546875" customWidth="1"/>
    <col min="14089" max="14089" width="8.140625" customWidth="1"/>
    <col min="14090" max="14090" width="17" customWidth="1"/>
    <col min="14091" max="14091" width="2.140625" customWidth="1"/>
    <col min="14092" max="14092" width="16.42578125" customWidth="1"/>
    <col min="14095" max="14095" width="3" customWidth="1"/>
    <col min="14096" max="14096" width="31.85546875" customWidth="1"/>
    <col min="14097" max="14097" width="9.140625" customWidth="1"/>
    <col min="14098" max="14098" width="5.5703125" customWidth="1"/>
    <col min="14099" max="14100" width="6.85546875" customWidth="1"/>
    <col min="14101" max="14106" width="8" customWidth="1"/>
    <col min="14107" max="14107" width="6.85546875" customWidth="1"/>
    <col min="14108" max="14108" width="8" customWidth="1"/>
    <col min="14109" max="14109" width="1" customWidth="1"/>
    <col min="14110" max="14110" width="7.42578125" bestFit="1" customWidth="1"/>
    <col min="14111" max="14111" width="5.140625" bestFit="1" customWidth="1"/>
    <col min="14112" max="14112" width="6.5703125" bestFit="1" customWidth="1"/>
    <col min="14113" max="14113" width="7" customWidth="1"/>
    <col min="14114" max="14330" width="8.85546875" customWidth="1"/>
    <col min="14331" max="14331" width="3.85546875" customWidth="1"/>
    <col min="14332" max="14332" width="25.85546875" customWidth="1"/>
    <col min="14333" max="14333" width="8.85546875" customWidth="1"/>
    <col min="14334" max="14336" width="6.85546875" customWidth="1"/>
    <col min="14337" max="14342" width="8.140625" customWidth="1"/>
    <col min="14343" max="14343" width="6.85546875" customWidth="1"/>
    <col min="14344" max="14344" width="7.85546875" customWidth="1"/>
    <col min="14345" max="14345" width="8.140625" customWidth="1"/>
    <col min="14346" max="14346" width="17" customWidth="1"/>
    <col min="14347" max="14347" width="2.140625" customWidth="1"/>
    <col min="14348" max="14348" width="16.42578125" customWidth="1"/>
    <col min="14351" max="14351" width="3" customWidth="1"/>
    <col min="14352" max="14352" width="31.85546875" customWidth="1"/>
    <col min="14353" max="14353" width="9.140625" customWidth="1"/>
    <col min="14354" max="14354" width="5.5703125" customWidth="1"/>
    <col min="14355" max="14356" width="6.85546875" customWidth="1"/>
    <col min="14357" max="14362" width="8" customWidth="1"/>
    <col min="14363" max="14363" width="6.85546875" customWidth="1"/>
    <col min="14364" max="14364" width="8" customWidth="1"/>
    <col min="14365" max="14365" width="1" customWidth="1"/>
    <col min="14366" max="14366" width="7.42578125" bestFit="1" customWidth="1"/>
    <col min="14367" max="14367" width="5.140625" bestFit="1" customWidth="1"/>
    <col min="14368" max="14368" width="6.5703125" bestFit="1" customWidth="1"/>
    <col min="14369" max="14369" width="7" customWidth="1"/>
    <col min="14370" max="14586" width="8.85546875" customWidth="1"/>
    <col min="14587" max="14587" width="3.85546875" customWidth="1"/>
    <col min="14588" max="14588" width="25.85546875" customWidth="1"/>
    <col min="14589" max="14589" width="8.85546875" customWidth="1"/>
    <col min="14590" max="14592" width="6.85546875" customWidth="1"/>
    <col min="14593" max="14598" width="8.140625" customWidth="1"/>
    <col min="14599" max="14599" width="6.85546875" customWidth="1"/>
    <col min="14600" max="14600" width="7.85546875" customWidth="1"/>
    <col min="14601" max="14601" width="8.140625" customWidth="1"/>
    <col min="14602" max="14602" width="17" customWidth="1"/>
    <col min="14603" max="14603" width="2.140625" customWidth="1"/>
    <col min="14604" max="14604" width="16.42578125" customWidth="1"/>
    <col min="14607" max="14607" width="3" customWidth="1"/>
    <col min="14608" max="14608" width="31.85546875" customWidth="1"/>
    <col min="14609" max="14609" width="9.140625" customWidth="1"/>
    <col min="14610" max="14610" width="5.5703125" customWidth="1"/>
    <col min="14611" max="14612" width="6.85546875" customWidth="1"/>
    <col min="14613" max="14618" width="8" customWidth="1"/>
    <col min="14619" max="14619" width="6.85546875" customWidth="1"/>
    <col min="14620" max="14620" width="8" customWidth="1"/>
    <col min="14621" max="14621" width="1" customWidth="1"/>
    <col min="14622" max="14622" width="7.42578125" bestFit="1" customWidth="1"/>
    <col min="14623" max="14623" width="5.140625" bestFit="1" customWidth="1"/>
    <col min="14624" max="14624" width="6.5703125" bestFit="1" customWidth="1"/>
    <col min="14625" max="14625" width="7" customWidth="1"/>
    <col min="14626" max="14842" width="8.85546875" customWidth="1"/>
    <col min="14843" max="14843" width="3.85546875" customWidth="1"/>
    <col min="14844" max="14844" width="25.85546875" customWidth="1"/>
    <col min="14845" max="14845" width="8.85546875" customWidth="1"/>
    <col min="14846" max="14848" width="6.85546875" customWidth="1"/>
    <col min="14849" max="14854" width="8.140625" customWidth="1"/>
    <col min="14855" max="14855" width="6.85546875" customWidth="1"/>
    <col min="14856" max="14856" width="7.85546875" customWidth="1"/>
    <col min="14857" max="14857" width="8.140625" customWidth="1"/>
    <col min="14858" max="14858" width="17" customWidth="1"/>
    <col min="14859" max="14859" width="2.140625" customWidth="1"/>
    <col min="14860" max="14860" width="16.42578125" customWidth="1"/>
    <col min="14863" max="14863" width="3" customWidth="1"/>
    <col min="14864" max="14864" width="31.85546875" customWidth="1"/>
    <col min="14865" max="14865" width="9.140625" customWidth="1"/>
    <col min="14866" max="14866" width="5.5703125" customWidth="1"/>
    <col min="14867" max="14868" width="6.85546875" customWidth="1"/>
    <col min="14869" max="14874" width="8" customWidth="1"/>
    <col min="14875" max="14875" width="6.85546875" customWidth="1"/>
    <col min="14876" max="14876" width="8" customWidth="1"/>
    <col min="14877" max="14877" width="1" customWidth="1"/>
    <col min="14878" max="14878" width="7.42578125" bestFit="1" customWidth="1"/>
    <col min="14879" max="14879" width="5.140625" bestFit="1" customWidth="1"/>
    <col min="14880" max="14880" width="6.5703125" bestFit="1" customWidth="1"/>
    <col min="14881" max="14881" width="7" customWidth="1"/>
    <col min="14882" max="15098" width="8.85546875" customWidth="1"/>
    <col min="15099" max="15099" width="3.85546875" customWidth="1"/>
    <col min="15100" max="15100" width="25.85546875" customWidth="1"/>
    <col min="15101" max="15101" width="8.85546875" customWidth="1"/>
    <col min="15102" max="15104" width="6.85546875" customWidth="1"/>
    <col min="15105" max="15110" width="8.140625" customWidth="1"/>
    <col min="15111" max="15111" width="6.85546875" customWidth="1"/>
    <col min="15112" max="15112" width="7.85546875" customWidth="1"/>
    <col min="15113" max="15113" width="8.140625" customWidth="1"/>
    <col min="15114" max="15114" width="17" customWidth="1"/>
    <col min="15115" max="15115" width="2.140625" customWidth="1"/>
    <col min="15116" max="15116" width="16.42578125" customWidth="1"/>
    <col min="15119" max="15119" width="3" customWidth="1"/>
    <col min="15120" max="15120" width="31.85546875" customWidth="1"/>
    <col min="15121" max="15121" width="9.140625" customWidth="1"/>
    <col min="15122" max="15122" width="5.5703125" customWidth="1"/>
    <col min="15123" max="15124" width="6.85546875" customWidth="1"/>
    <col min="15125" max="15130" width="8" customWidth="1"/>
    <col min="15131" max="15131" width="6.85546875" customWidth="1"/>
    <col min="15132" max="15132" width="8" customWidth="1"/>
    <col min="15133" max="15133" width="1" customWidth="1"/>
    <col min="15134" max="15134" width="7.42578125" bestFit="1" customWidth="1"/>
    <col min="15135" max="15135" width="5.140625" bestFit="1" customWidth="1"/>
    <col min="15136" max="15136" width="6.5703125" bestFit="1" customWidth="1"/>
    <col min="15137" max="15137" width="7" customWidth="1"/>
    <col min="15138" max="15354" width="8.85546875" customWidth="1"/>
    <col min="15355" max="15355" width="3.85546875" customWidth="1"/>
    <col min="15356" max="15356" width="25.85546875" customWidth="1"/>
    <col min="15357" max="15357" width="8.85546875" customWidth="1"/>
    <col min="15358" max="15360" width="6.85546875" customWidth="1"/>
    <col min="15361" max="15366" width="8.140625" customWidth="1"/>
    <col min="15367" max="15367" width="6.85546875" customWidth="1"/>
    <col min="15368" max="15368" width="7.85546875" customWidth="1"/>
    <col min="15369" max="15369" width="8.140625" customWidth="1"/>
    <col min="15370" max="15370" width="17" customWidth="1"/>
    <col min="15371" max="15371" width="2.140625" customWidth="1"/>
    <col min="15372" max="15372" width="16.42578125" customWidth="1"/>
    <col min="15375" max="15375" width="3" customWidth="1"/>
    <col min="15376" max="15376" width="31.85546875" customWidth="1"/>
    <col min="15377" max="15377" width="9.140625" customWidth="1"/>
    <col min="15378" max="15378" width="5.5703125" customWidth="1"/>
    <col min="15379" max="15380" width="6.85546875" customWidth="1"/>
    <col min="15381" max="15386" width="8" customWidth="1"/>
    <col min="15387" max="15387" width="6.85546875" customWidth="1"/>
    <col min="15388" max="15388" width="8" customWidth="1"/>
    <col min="15389" max="15389" width="1" customWidth="1"/>
    <col min="15390" max="15390" width="7.42578125" bestFit="1" customWidth="1"/>
    <col min="15391" max="15391" width="5.140625" bestFit="1" customWidth="1"/>
    <col min="15392" max="15392" width="6.5703125" bestFit="1" customWidth="1"/>
    <col min="15393" max="15393" width="7" customWidth="1"/>
    <col min="15394" max="15610" width="8.85546875" customWidth="1"/>
    <col min="15611" max="15611" width="3.85546875" customWidth="1"/>
    <col min="15612" max="15612" width="25.85546875" customWidth="1"/>
    <col min="15613" max="15613" width="8.85546875" customWidth="1"/>
    <col min="15614" max="15616" width="6.85546875" customWidth="1"/>
    <col min="15617" max="15622" width="8.140625" customWidth="1"/>
    <col min="15623" max="15623" width="6.85546875" customWidth="1"/>
    <col min="15624" max="15624" width="7.85546875" customWidth="1"/>
    <col min="15625" max="15625" width="8.140625" customWidth="1"/>
    <col min="15626" max="15626" width="17" customWidth="1"/>
    <col min="15627" max="15627" width="2.140625" customWidth="1"/>
    <col min="15628" max="15628" width="16.42578125" customWidth="1"/>
    <col min="15631" max="15631" width="3" customWidth="1"/>
    <col min="15632" max="15632" width="31.85546875" customWidth="1"/>
    <col min="15633" max="15633" width="9.140625" customWidth="1"/>
    <col min="15634" max="15634" width="5.5703125" customWidth="1"/>
    <col min="15635" max="15636" width="6.85546875" customWidth="1"/>
    <col min="15637" max="15642" width="8" customWidth="1"/>
    <col min="15643" max="15643" width="6.85546875" customWidth="1"/>
    <col min="15644" max="15644" width="8" customWidth="1"/>
    <col min="15645" max="15645" width="1" customWidth="1"/>
    <col min="15646" max="15646" width="7.42578125" bestFit="1" customWidth="1"/>
    <col min="15647" max="15647" width="5.140625" bestFit="1" customWidth="1"/>
    <col min="15648" max="15648" width="6.5703125" bestFit="1" customWidth="1"/>
    <col min="15649" max="15649" width="7" customWidth="1"/>
    <col min="15650" max="15866" width="8.85546875" customWidth="1"/>
    <col min="15867" max="15867" width="3.85546875" customWidth="1"/>
    <col min="15868" max="15868" width="25.85546875" customWidth="1"/>
    <col min="15869" max="15869" width="8.85546875" customWidth="1"/>
    <col min="15870" max="15872" width="6.85546875" customWidth="1"/>
    <col min="15873" max="15878" width="8.140625" customWidth="1"/>
    <col min="15879" max="15879" width="6.85546875" customWidth="1"/>
    <col min="15880" max="15880" width="7.85546875" customWidth="1"/>
    <col min="15881" max="15881" width="8.140625" customWidth="1"/>
    <col min="15882" max="15882" width="17" customWidth="1"/>
    <col min="15883" max="15883" width="2.140625" customWidth="1"/>
    <col min="15884" max="15884" width="16.42578125" customWidth="1"/>
    <col min="15887" max="15887" width="3" customWidth="1"/>
    <col min="15888" max="15888" width="31.85546875" customWidth="1"/>
    <col min="15889" max="15889" width="9.140625" customWidth="1"/>
    <col min="15890" max="15890" width="5.5703125" customWidth="1"/>
    <col min="15891" max="15892" width="6.85546875" customWidth="1"/>
    <col min="15893" max="15898" width="8" customWidth="1"/>
    <col min="15899" max="15899" width="6.85546875" customWidth="1"/>
    <col min="15900" max="15900" width="8" customWidth="1"/>
    <col min="15901" max="15901" width="1" customWidth="1"/>
    <col min="15902" max="15902" width="7.42578125" bestFit="1" customWidth="1"/>
    <col min="15903" max="15903" width="5.140625" bestFit="1" customWidth="1"/>
    <col min="15904" max="15904" width="6.5703125" bestFit="1" customWidth="1"/>
    <col min="15905" max="15905" width="7" customWidth="1"/>
    <col min="15906" max="16122" width="8.85546875" customWidth="1"/>
    <col min="16123" max="16123" width="3.85546875" customWidth="1"/>
    <col min="16124" max="16124" width="25.85546875" customWidth="1"/>
    <col min="16125" max="16125" width="8.85546875" customWidth="1"/>
    <col min="16126" max="16128" width="6.85546875" customWidth="1"/>
    <col min="16129" max="16134" width="8.140625" customWidth="1"/>
    <col min="16135" max="16135" width="6.85546875" customWidth="1"/>
    <col min="16136" max="16136" width="7.85546875" customWidth="1"/>
    <col min="16137" max="16137" width="8.140625" customWidth="1"/>
    <col min="16138" max="16138" width="17" customWidth="1"/>
    <col min="16139" max="16139" width="2.140625" customWidth="1"/>
    <col min="16140" max="16140" width="16.42578125" customWidth="1"/>
    <col min="16143" max="16143" width="3" customWidth="1"/>
    <col min="16144" max="16144" width="31.85546875" customWidth="1"/>
    <col min="16145" max="16145" width="9.140625" customWidth="1"/>
    <col min="16146" max="16146" width="5.5703125" customWidth="1"/>
    <col min="16147" max="16148" width="6.85546875" customWidth="1"/>
    <col min="16149" max="16154" width="8" customWidth="1"/>
    <col min="16155" max="16155" width="6.85546875" customWidth="1"/>
    <col min="16156" max="16156" width="8" customWidth="1"/>
    <col min="16157" max="16157" width="1" customWidth="1"/>
    <col min="16158" max="16158" width="7.42578125" bestFit="1" customWidth="1"/>
    <col min="16159" max="16159" width="5.140625" bestFit="1" customWidth="1"/>
    <col min="16160" max="16160" width="6.5703125" bestFit="1" customWidth="1"/>
    <col min="16161" max="16161" width="7" customWidth="1"/>
    <col min="16162" max="16378" width="8.85546875" customWidth="1"/>
    <col min="16379" max="16379" width="3.85546875" customWidth="1"/>
    <col min="16380" max="16380" width="25.85546875" customWidth="1"/>
    <col min="16381" max="16381" width="8.85546875" customWidth="1"/>
    <col min="16382" max="16384" width="6.85546875" customWidth="1"/>
  </cols>
  <sheetData>
    <row r="1" spans="1:32" ht="33" customHeight="1" thickBot="1">
      <c r="A1" s="289" t="s">
        <v>105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1"/>
    </row>
    <row r="2" spans="1:32" ht="15.6" customHeigh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</row>
    <row r="3" spans="1:32" ht="13.5" thickBot="1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6"/>
      <c r="AC3" s="18"/>
    </row>
    <row r="4" spans="1:32" s="22" customFormat="1" ht="24.75" thickBot="1">
      <c r="A4" s="19"/>
      <c r="B4" s="171" t="s">
        <v>36</v>
      </c>
      <c r="C4" s="293" t="s">
        <v>98</v>
      </c>
      <c r="D4" s="294"/>
      <c r="E4" s="295"/>
      <c r="F4" s="296" t="s">
        <v>114</v>
      </c>
      <c r="G4" s="297"/>
      <c r="H4" s="298"/>
      <c r="I4" s="296" t="s">
        <v>115</v>
      </c>
      <c r="J4" s="297"/>
      <c r="K4" s="298"/>
      <c r="L4" s="296" t="s">
        <v>19</v>
      </c>
      <c r="M4" s="297"/>
      <c r="N4" s="298"/>
      <c r="O4" s="296" t="s">
        <v>17</v>
      </c>
      <c r="P4" s="297"/>
      <c r="Q4" s="298"/>
      <c r="R4" s="296" t="s">
        <v>116</v>
      </c>
      <c r="S4" s="297"/>
      <c r="T4" s="298"/>
      <c r="U4" s="296" t="s">
        <v>117</v>
      </c>
      <c r="V4" s="297"/>
      <c r="W4" s="298"/>
      <c r="X4" s="296" t="s">
        <v>118</v>
      </c>
      <c r="Y4" s="297"/>
      <c r="Z4" s="298"/>
      <c r="AA4" s="20" t="s">
        <v>37</v>
      </c>
      <c r="AB4" s="189" t="s">
        <v>38</v>
      </c>
      <c r="AC4" s="21"/>
      <c r="AD4" s="192" t="s">
        <v>39</v>
      </c>
      <c r="AE4" s="192" t="s">
        <v>40</v>
      </c>
      <c r="AF4" s="192" t="s">
        <v>41</v>
      </c>
    </row>
    <row r="5" spans="1:32" ht="21" customHeight="1">
      <c r="A5" s="320" t="s">
        <v>7</v>
      </c>
      <c r="B5" s="321" t="s">
        <v>23</v>
      </c>
      <c r="C5" s="194"/>
      <c r="D5" s="195"/>
      <c r="E5" s="196"/>
      <c r="F5" s="272">
        <v>4</v>
      </c>
      <c r="G5" s="264" t="s">
        <v>63</v>
      </c>
      <c r="H5" s="265">
        <v>1</v>
      </c>
      <c r="I5" s="182"/>
      <c r="J5" s="183" t="s">
        <v>63</v>
      </c>
      <c r="K5" s="184"/>
      <c r="L5" s="246">
        <v>3</v>
      </c>
      <c r="M5" s="247" t="s">
        <v>63</v>
      </c>
      <c r="N5" s="248">
        <v>2</v>
      </c>
      <c r="O5" s="182"/>
      <c r="P5" s="183" t="s">
        <v>63</v>
      </c>
      <c r="Q5" s="184"/>
      <c r="R5" s="229">
        <v>5</v>
      </c>
      <c r="S5" s="230" t="s">
        <v>63</v>
      </c>
      <c r="T5" s="231">
        <v>0</v>
      </c>
      <c r="U5" s="182"/>
      <c r="V5" s="183" t="s">
        <v>63</v>
      </c>
      <c r="W5" s="184"/>
      <c r="X5" s="216">
        <v>3</v>
      </c>
      <c r="Y5" s="217" t="s">
        <v>63</v>
      </c>
      <c r="Z5" s="218">
        <v>2</v>
      </c>
      <c r="AA5" s="311">
        <f>F5+I5+L5+O5+R5+U5+X5</f>
        <v>15</v>
      </c>
      <c r="AB5" s="314"/>
      <c r="AD5" s="327">
        <f>(C5+F5+I5+L5+O5+R5+U5+X5)-(E5+H5+K5+N5+Q5+T5+W5+Z5)</f>
        <v>10</v>
      </c>
      <c r="AE5" s="299">
        <f>(C6+F6+I6+L6+O6+R6+U6+X6)-(E6+H6+K6+N6+Q6+T6+W6+Z6)</f>
        <v>20</v>
      </c>
      <c r="AF5" s="302">
        <f>(C7+F7+I7+L7+O7+R7+U7+X7)-(E7+H7+K7+N7+Q7+T7+W7+Z7)</f>
        <v>208</v>
      </c>
    </row>
    <row r="6" spans="1:32" ht="12.75" customHeight="1">
      <c r="A6" s="306"/>
      <c r="B6" s="322"/>
      <c r="C6" s="197"/>
      <c r="D6" s="198"/>
      <c r="E6" s="199"/>
      <c r="F6" s="273">
        <v>8</v>
      </c>
      <c r="G6" s="274" t="s">
        <v>63</v>
      </c>
      <c r="H6" s="275">
        <v>2</v>
      </c>
      <c r="I6" s="174"/>
      <c r="J6" s="173" t="s">
        <v>63</v>
      </c>
      <c r="K6" s="185"/>
      <c r="L6" s="259">
        <v>7</v>
      </c>
      <c r="M6" s="250" t="s">
        <v>63</v>
      </c>
      <c r="N6" s="260">
        <v>5</v>
      </c>
      <c r="O6" s="174"/>
      <c r="P6" s="173" t="s">
        <v>63</v>
      </c>
      <c r="Q6" s="185"/>
      <c r="R6" s="238">
        <v>10</v>
      </c>
      <c r="S6" s="233" t="s">
        <v>63</v>
      </c>
      <c r="T6" s="239">
        <v>0</v>
      </c>
      <c r="U6" s="174"/>
      <c r="V6" s="173" t="s">
        <v>63</v>
      </c>
      <c r="W6" s="185"/>
      <c r="X6" s="225">
        <v>6</v>
      </c>
      <c r="Y6" s="220" t="s">
        <v>63</v>
      </c>
      <c r="Z6" s="226">
        <v>4</v>
      </c>
      <c r="AA6" s="312"/>
      <c r="AB6" s="315"/>
      <c r="AD6" s="318"/>
      <c r="AE6" s="300"/>
      <c r="AF6" s="303"/>
    </row>
    <row r="7" spans="1:32" ht="11.25" customHeight="1" thickBot="1">
      <c r="A7" s="307"/>
      <c r="B7" s="323"/>
      <c r="C7" s="200"/>
      <c r="D7" s="201"/>
      <c r="E7" s="202"/>
      <c r="F7" s="276">
        <v>203</v>
      </c>
      <c r="G7" s="277" t="s">
        <v>63</v>
      </c>
      <c r="H7" s="278">
        <v>138</v>
      </c>
      <c r="I7" s="186"/>
      <c r="J7" s="181" t="s">
        <v>63</v>
      </c>
      <c r="K7" s="188"/>
      <c r="L7" s="261">
        <v>203</v>
      </c>
      <c r="M7" s="253" t="s">
        <v>63</v>
      </c>
      <c r="N7" s="262">
        <v>186</v>
      </c>
      <c r="O7" s="186"/>
      <c r="P7" s="181" t="s">
        <v>63</v>
      </c>
      <c r="Q7" s="188"/>
      <c r="R7" s="240">
        <v>210</v>
      </c>
      <c r="S7" s="236" t="s">
        <v>63</v>
      </c>
      <c r="T7" s="241">
        <v>72</v>
      </c>
      <c r="U7" s="186"/>
      <c r="V7" s="181" t="s">
        <v>63</v>
      </c>
      <c r="W7" s="188"/>
      <c r="X7" s="227">
        <v>165</v>
      </c>
      <c r="Y7" s="223" t="s">
        <v>63</v>
      </c>
      <c r="Z7" s="228">
        <v>177</v>
      </c>
      <c r="AA7" s="313"/>
      <c r="AB7" s="316"/>
      <c r="AD7" s="319"/>
      <c r="AE7" s="301"/>
      <c r="AF7" s="304"/>
    </row>
    <row r="8" spans="1:32" ht="21" customHeight="1">
      <c r="A8" s="305" t="s">
        <v>8</v>
      </c>
      <c r="B8" s="308" t="s">
        <v>25</v>
      </c>
      <c r="C8" s="263">
        <v>1</v>
      </c>
      <c r="D8" s="264" t="s">
        <v>63</v>
      </c>
      <c r="E8" s="265">
        <v>4</v>
      </c>
      <c r="F8" s="194"/>
      <c r="G8" s="195"/>
      <c r="H8" s="196"/>
      <c r="I8" s="255">
        <v>2</v>
      </c>
      <c r="J8" s="256" t="s">
        <v>63</v>
      </c>
      <c r="K8" s="256">
        <v>3</v>
      </c>
      <c r="L8" s="177"/>
      <c r="M8" s="176" t="s">
        <v>63</v>
      </c>
      <c r="N8" s="176"/>
      <c r="O8" s="242">
        <v>1</v>
      </c>
      <c r="P8" s="243" t="s">
        <v>63</v>
      </c>
      <c r="Q8" s="243">
        <v>4</v>
      </c>
      <c r="R8" s="177"/>
      <c r="S8" s="176" t="s">
        <v>63</v>
      </c>
      <c r="T8" s="176"/>
      <c r="U8" s="216">
        <v>5</v>
      </c>
      <c r="V8" s="217" t="s">
        <v>63</v>
      </c>
      <c r="W8" s="218">
        <v>0</v>
      </c>
      <c r="X8" s="182"/>
      <c r="Y8" s="183" t="s">
        <v>63</v>
      </c>
      <c r="Z8" s="184"/>
      <c r="AA8" s="311">
        <f>C8+I8+L8+O8+R8+U8+X8</f>
        <v>9</v>
      </c>
      <c r="AB8" s="314"/>
      <c r="AD8" s="327">
        <f t="shared" ref="AD8" si="0">(C8+F8+I8+L8+O8+R8+U8+X8)-(E8+H8+K8+N8+Q8+T8+W8+Z8)</f>
        <v>-2</v>
      </c>
      <c r="AE8" s="299">
        <f t="shared" ref="AE8" si="1">(C9+F9+I9+L9+O9+R9+U9+X9)-(E9+H9+K9+N9+Q9+T9+W9+Z9)</f>
        <v>-4</v>
      </c>
      <c r="AF8" s="302">
        <f t="shared" ref="AF8" si="2">(C10+F10+I10+L10+O10+R10+U10+X10)-(E10+H10+K10+N10+Q10+T10+W10+Z10)</f>
        <v>-9</v>
      </c>
    </row>
    <row r="9" spans="1:32" ht="12.75" customHeight="1">
      <c r="A9" s="306"/>
      <c r="B9" s="309"/>
      <c r="C9" s="266">
        <v>2</v>
      </c>
      <c r="D9" s="267" t="s">
        <v>63</v>
      </c>
      <c r="E9" s="268">
        <v>8</v>
      </c>
      <c r="F9" s="197"/>
      <c r="G9" s="198"/>
      <c r="H9" s="199"/>
      <c r="I9" s="249">
        <v>4</v>
      </c>
      <c r="J9" s="250" t="s">
        <v>63</v>
      </c>
      <c r="K9" s="250">
        <v>6</v>
      </c>
      <c r="L9" s="23"/>
      <c r="M9" s="173" t="s">
        <v>63</v>
      </c>
      <c r="N9" s="173"/>
      <c r="O9" s="232">
        <v>2</v>
      </c>
      <c r="P9" s="233" t="s">
        <v>63</v>
      </c>
      <c r="Q9" s="233">
        <v>8</v>
      </c>
      <c r="R9" s="23"/>
      <c r="S9" s="173" t="s">
        <v>63</v>
      </c>
      <c r="T9" s="173"/>
      <c r="U9" s="219">
        <v>10</v>
      </c>
      <c r="V9" s="220" t="s">
        <v>63</v>
      </c>
      <c r="W9" s="221">
        <v>0</v>
      </c>
      <c r="X9" s="23"/>
      <c r="Y9" s="173" t="s">
        <v>63</v>
      </c>
      <c r="Z9" s="190"/>
      <c r="AA9" s="312"/>
      <c r="AB9" s="315"/>
      <c r="AD9" s="318"/>
      <c r="AE9" s="300"/>
      <c r="AF9" s="303"/>
    </row>
    <row r="10" spans="1:32" ht="11.25" customHeight="1" thickBot="1">
      <c r="A10" s="307"/>
      <c r="B10" s="310"/>
      <c r="C10" s="269">
        <v>138</v>
      </c>
      <c r="D10" s="270" t="s">
        <v>63</v>
      </c>
      <c r="E10" s="271">
        <v>203</v>
      </c>
      <c r="F10" s="200"/>
      <c r="G10" s="201"/>
      <c r="H10" s="202"/>
      <c r="I10" s="257">
        <v>137</v>
      </c>
      <c r="J10" s="258" t="s">
        <v>63</v>
      </c>
      <c r="K10" s="258">
        <v>165</v>
      </c>
      <c r="L10" s="178"/>
      <c r="M10" s="179" t="s">
        <v>63</v>
      </c>
      <c r="N10" s="179"/>
      <c r="O10" s="244">
        <v>145</v>
      </c>
      <c r="P10" s="245" t="s">
        <v>63</v>
      </c>
      <c r="Q10" s="245">
        <v>193</v>
      </c>
      <c r="R10" s="178"/>
      <c r="S10" s="179" t="s">
        <v>63</v>
      </c>
      <c r="T10" s="179"/>
      <c r="U10" s="222">
        <v>210</v>
      </c>
      <c r="V10" s="223" t="s">
        <v>63</v>
      </c>
      <c r="W10" s="224">
        <v>78</v>
      </c>
      <c r="X10" s="180"/>
      <c r="Y10" s="181" t="s">
        <v>63</v>
      </c>
      <c r="Z10" s="191"/>
      <c r="AA10" s="313"/>
      <c r="AB10" s="316"/>
      <c r="AD10" s="319"/>
      <c r="AE10" s="301"/>
      <c r="AF10" s="304"/>
    </row>
    <row r="11" spans="1:32" ht="21" customHeight="1">
      <c r="A11" s="324" t="s">
        <v>9</v>
      </c>
      <c r="B11" s="308" t="s">
        <v>15</v>
      </c>
      <c r="C11" s="182"/>
      <c r="D11" s="183" t="s">
        <v>63</v>
      </c>
      <c r="E11" s="184"/>
      <c r="F11" s="246">
        <v>3</v>
      </c>
      <c r="G11" s="247" t="s">
        <v>63</v>
      </c>
      <c r="H11" s="248">
        <v>2</v>
      </c>
      <c r="I11" s="194"/>
      <c r="J11" s="195"/>
      <c r="K11" s="196"/>
      <c r="L11" s="229">
        <v>3</v>
      </c>
      <c r="M11" s="230" t="s">
        <v>63</v>
      </c>
      <c r="N11" s="231">
        <v>2</v>
      </c>
      <c r="O11" s="182"/>
      <c r="P11" s="183" t="s">
        <v>63</v>
      </c>
      <c r="Q11" s="184"/>
      <c r="R11" s="216">
        <v>3</v>
      </c>
      <c r="S11" s="217" t="s">
        <v>63</v>
      </c>
      <c r="T11" s="218">
        <v>2</v>
      </c>
      <c r="U11" s="263">
        <v>4</v>
      </c>
      <c r="V11" s="264" t="s">
        <v>63</v>
      </c>
      <c r="W11" s="265">
        <v>1</v>
      </c>
      <c r="X11" s="182"/>
      <c r="Y11" s="183" t="s">
        <v>63</v>
      </c>
      <c r="Z11" s="184"/>
      <c r="AA11" s="311">
        <f>C11+F11+L11+O11+R11+U11+X11</f>
        <v>13</v>
      </c>
      <c r="AB11" s="314"/>
      <c r="AD11" s="327">
        <f t="shared" ref="AD11" si="3">(C11+F11+I11+L11+O11+R11+U11+X11)-(E11+H11+K11+N11+Q11+T11+W11+Z11)</f>
        <v>6</v>
      </c>
      <c r="AE11" s="299">
        <f t="shared" ref="AE11" si="4">(C12+F12+I12+L12+O12+R12+U12+X12)-(E12+H12+K12+N12+Q12+T12+W12+Z12)</f>
        <v>13</v>
      </c>
      <c r="AF11" s="302">
        <f t="shared" ref="AF11" si="5">(C13+F13+I13+L13+O13+R13+U13+X13)-(E13+H13+K13+N13+Q13+T13+W13+Z13)</f>
        <v>160</v>
      </c>
    </row>
    <row r="12" spans="1:32" ht="12.75" customHeight="1">
      <c r="A12" s="325"/>
      <c r="B12" s="309"/>
      <c r="C12" s="23"/>
      <c r="D12" s="173" t="s">
        <v>63</v>
      </c>
      <c r="E12" s="190"/>
      <c r="F12" s="249">
        <v>6</v>
      </c>
      <c r="G12" s="250" t="s">
        <v>63</v>
      </c>
      <c r="H12" s="251">
        <v>4</v>
      </c>
      <c r="I12" s="197"/>
      <c r="J12" s="198"/>
      <c r="K12" s="199"/>
      <c r="L12" s="232">
        <v>6</v>
      </c>
      <c r="M12" s="233" t="s">
        <v>63</v>
      </c>
      <c r="N12" s="234">
        <v>4</v>
      </c>
      <c r="O12" s="23"/>
      <c r="P12" s="173" t="s">
        <v>63</v>
      </c>
      <c r="Q12" s="190"/>
      <c r="R12" s="219">
        <v>7</v>
      </c>
      <c r="S12" s="220" t="s">
        <v>63</v>
      </c>
      <c r="T12" s="221">
        <v>4</v>
      </c>
      <c r="U12" s="266">
        <v>8</v>
      </c>
      <c r="V12" s="267" t="s">
        <v>63</v>
      </c>
      <c r="W12" s="268">
        <v>2</v>
      </c>
      <c r="X12" s="23"/>
      <c r="Y12" s="173" t="s">
        <v>63</v>
      </c>
      <c r="Z12" s="190"/>
      <c r="AA12" s="312"/>
      <c r="AB12" s="315"/>
      <c r="AD12" s="318"/>
      <c r="AE12" s="300"/>
      <c r="AF12" s="303"/>
    </row>
    <row r="13" spans="1:32" ht="11.25" customHeight="1" thickBot="1">
      <c r="A13" s="326"/>
      <c r="B13" s="310"/>
      <c r="C13" s="180"/>
      <c r="D13" s="181" t="s">
        <v>63</v>
      </c>
      <c r="E13" s="191"/>
      <c r="F13" s="252">
        <v>165</v>
      </c>
      <c r="G13" s="253" t="s">
        <v>63</v>
      </c>
      <c r="H13" s="254">
        <v>137</v>
      </c>
      <c r="I13" s="200"/>
      <c r="J13" s="201"/>
      <c r="K13" s="202"/>
      <c r="L13" s="235">
        <v>157</v>
      </c>
      <c r="M13" s="236" t="s">
        <v>63</v>
      </c>
      <c r="N13" s="237">
        <v>156</v>
      </c>
      <c r="O13" s="180"/>
      <c r="P13" s="181" t="s">
        <v>63</v>
      </c>
      <c r="Q13" s="191"/>
      <c r="R13" s="222">
        <v>205</v>
      </c>
      <c r="S13" s="223" t="s">
        <v>63</v>
      </c>
      <c r="T13" s="224">
        <v>162</v>
      </c>
      <c r="U13" s="269">
        <v>200</v>
      </c>
      <c r="V13" s="270" t="s">
        <v>63</v>
      </c>
      <c r="W13" s="271">
        <v>112</v>
      </c>
      <c r="X13" s="180"/>
      <c r="Y13" s="181" t="s">
        <v>63</v>
      </c>
      <c r="Z13" s="191"/>
      <c r="AA13" s="313"/>
      <c r="AB13" s="316"/>
      <c r="AD13" s="319"/>
      <c r="AE13" s="301"/>
      <c r="AF13" s="304"/>
    </row>
    <row r="14" spans="1:32" ht="21" customHeight="1">
      <c r="A14" s="305" t="s">
        <v>10</v>
      </c>
      <c r="B14" s="308" t="s">
        <v>18</v>
      </c>
      <c r="C14" s="246">
        <v>2</v>
      </c>
      <c r="D14" s="247" t="s">
        <v>63</v>
      </c>
      <c r="E14" s="248">
        <v>3</v>
      </c>
      <c r="F14" s="182"/>
      <c r="G14" s="183" t="s">
        <v>63</v>
      </c>
      <c r="H14" s="184"/>
      <c r="I14" s="229">
        <v>2</v>
      </c>
      <c r="J14" s="230" t="s">
        <v>63</v>
      </c>
      <c r="K14" s="231">
        <v>3</v>
      </c>
      <c r="L14" s="203"/>
      <c r="M14" s="204"/>
      <c r="N14" s="205"/>
      <c r="O14" s="216">
        <v>3</v>
      </c>
      <c r="P14" s="217" t="s">
        <v>63</v>
      </c>
      <c r="Q14" s="218">
        <v>2</v>
      </c>
      <c r="R14" s="263">
        <v>4</v>
      </c>
      <c r="S14" s="264" t="s">
        <v>63</v>
      </c>
      <c r="T14" s="265">
        <v>1</v>
      </c>
      <c r="U14" s="182"/>
      <c r="V14" s="183" t="s">
        <v>63</v>
      </c>
      <c r="W14" s="184"/>
      <c r="X14" s="182"/>
      <c r="Y14" s="183" t="s">
        <v>63</v>
      </c>
      <c r="Z14" s="184"/>
      <c r="AA14" s="311">
        <f>F14+I14+C14+O14+R14+U14+X14</f>
        <v>11</v>
      </c>
      <c r="AB14" s="314"/>
      <c r="AD14" s="327">
        <f t="shared" ref="AD14" si="6">(C14+F14+I14+L14+O14+R14+U14+X14)-(E14+H14+K14+N14+Q14+T14+W14+Z14)</f>
        <v>2</v>
      </c>
      <c r="AE14" s="299">
        <f t="shared" ref="AE14" si="7">(C15+F15+I15+L15+O15+R15+U15+X15)-(E15+H15+K15+N15+Q15+T15+W15+Z15)</f>
        <v>5</v>
      </c>
      <c r="AF14" s="302">
        <f t="shared" ref="AF14" si="8">(C16+F16+I16+L16+O16+R16+U16+X16)-(E16+H16+K16+N16+Q16+T16+W16+Z16)</f>
        <v>111</v>
      </c>
    </row>
    <row r="15" spans="1:32" ht="18" customHeight="1">
      <c r="A15" s="306"/>
      <c r="B15" s="309"/>
      <c r="C15" s="249">
        <v>5</v>
      </c>
      <c r="D15" s="250" t="s">
        <v>63</v>
      </c>
      <c r="E15" s="251">
        <v>7</v>
      </c>
      <c r="F15" s="23"/>
      <c r="G15" s="173" t="s">
        <v>63</v>
      </c>
      <c r="H15" s="190"/>
      <c r="I15" s="232">
        <v>4</v>
      </c>
      <c r="J15" s="233" t="s">
        <v>63</v>
      </c>
      <c r="K15" s="234">
        <v>6</v>
      </c>
      <c r="L15" s="206"/>
      <c r="M15" s="207"/>
      <c r="N15" s="208"/>
      <c r="O15" s="219">
        <v>6</v>
      </c>
      <c r="P15" s="220" t="s">
        <v>63</v>
      </c>
      <c r="Q15" s="221">
        <v>4</v>
      </c>
      <c r="R15" s="266">
        <v>9</v>
      </c>
      <c r="S15" s="267" t="s">
        <v>63</v>
      </c>
      <c r="T15" s="268">
        <v>2</v>
      </c>
      <c r="U15" s="23"/>
      <c r="V15" s="173" t="s">
        <v>63</v>
      </c>
      <c r="W15" s="190"/>
      <c r="X15" s="23"/>
      <c r="Y15" s="173" t="s">
        <v>63</v>
      </c>
      <c r="Z15" s="190"/>
      <c r="AA15" s="312"/>
      <c r="AB15" s="315"/>
      <c r="AD15" s="318"/>
      <c r="AE15" s="300"/>
      <c r="AF15" s="303"/>
    </row>
    <row r="16" spans="1:32" ht="11.25" customHeight="1" thickBot="1">
      <c r="A16" s="307"/>
      <c r="B16" s="310"/>
      <c r="C16" s="252">
        <v>186</v>
      </c>
      <c r="D16" s="253" t="s">
        <v>63</v>
      </c>
      <c r="E16" s="254">
        <v>203</v>
      </c>
      <c r="F16" s="180"/>
      <c r="G16" s="181" t="s">
        <v>63</v>
      </c>
      <c r="H16" s="191"/>
      <c r="I16" s="235">
        <v>156</v>
      </c>
      <c r="J16" s="236" t="s">
        <v>63</v>
      </c>
      <c r="K16" s="237">
        <v>157</v>
      </c>
      <c r="L16" s="209"/>
      <c r="M16" s="210"/>
      <c r="N16" s="211"/>
      <c r="O16" s="222">
        <v>155</v>
      </c>
      <c r="P16" s="223" t="s">
        <v>63</v>
      </c>
      <c r="Q16" s="224">
        <v>153</v>
      </c>
      <c r="R16" s="269">
        <v>215</v>
      </c>
      <c r="S16" s="270" t="s">
        <v>63</v>
      </c>
      <c r="T16" s="271">
        <v>88</v>
      </c>
      <c r="U16" s="180"/>
      <c r="V16" s="181" t="s">
        <v>63</v>
      </c>
      <c r="W16" s="191"/>
      <c r="X16" s="180"/>
      <c r="Y16" s="181" t="s">
        <v>63</v>
      </c>
      <c r="Z16" s="191"/>
      <c r="AA16" s="313"/>
      <c r="AB16" s="316"/>
      <c r="AD16" s="319"/>
      <c r="AE16" s="301"/>
      <c r="AF16" s="304"/>
    </row>
    <row r="17" spans="1:32" ht="21" customHeight="1">
      <c r="A17" s="305" t="s">
        <v>11</v>
      </c>
      <c r="B17" s="308" t="s">
        <v>17</v>
      </c>
      <c r="C17" s="182"/>
      <c r="D17" s="183" t="s">
        <v>63</v>
      </c>
      <c r="E17" s="184"/>
      <c r="F17" s="229">
        <v>4</v>
      </c>
      <c r="G17" s="230" t="s">
        <v>63</v>
      </c>
      <c r="H17" s="231">
        <v>1</v>
      </c>
      <c r="I17" s="182"/>
      <c r="J17" s="183" t="s">
        <v>63</v>
      </c>
      <c r="K17" s="184"/>
      <c r="L17" s="216">
        <v>2</v>
      </c>
      <c r="M17" s="217" t="s">
        <v>63</v>
      </c>
      <c r="N17" s="218">
        <v>3</v>
      </c>
      <c r="O17" s="203"/>
      <c r="P17" s="204"/>
      <c r="Q17" s="205"/>
      <c r="R17" s="182"/>
      <c r="S17" s="183" t="s">
        <v>63</v>
      </c>
      <c r="T17" s="184"/>
      <c r="U17" s="246">
        <v>5</v>
      </c>
      <c r="V17" s="247" t="s">
        <v>63</v>
      </c>
      <c r="W17" s="248">
        <v>0</v>
      </c>
      <c r="X17" s="263">
        <v>3</v>
      </c>
      <c r="Y17" s="264" t="s">
        <v>63</v>
      </c>
      <c r="Z17" s="265">
        <v>2</v>
      </c>
      <c r="AA17" s="311">
        <f>F17+I17+L17+C17+R17+U17+X17</f>
        <v>14</v>
      </c>
      <c r="AB17" s="314"/>
      <c r="AD17" s="327">
        <f t="shared" ref="AD17" si="9">(C17+F17+I17+L17+O17+R17+U17+X17)-(E17+H17+K17+N17+Q17+T17+W17+Z17)</f>
        <v>8</v>
      </c>
      <c r="AE17" s="299">
        <f t="shared" ref="AE17" si="10">(C18+F18+I18+L18+O18+R18+U18+X18)-(E18+H18+K18+N18+Q18+T18+W18+Z18)</f>
        <v>14</v>
      </c>
      <c r="AF17" s="302">
        <f t="shared" ref="AF17" si="11">(C19+F19+I19+L19+O19+R19+U19+X19)-(E19+H19+K19+N19+Q19+T19+W19+Z19)</f>
        <v>193</v>
      </c>
    </row>
    <row r="18" spans="1:32" ht="12.75" customHeight="1">
      <c r="A18" s="306"/>
      <c r="B18" s="309"/>
      <c r="C18" s="23"/>
      <c r="D18" s="173" t="s">
        <v>63</v>
      </c>
      <c r="E18" s="190"/>
      <c r="F18" s="232">
        <v>8</v>
      </c>
      <c r="G18" s="233" t="s">
        <v>63</v>
      </c>
      <c r="H18" s="234">
        <v>2</v>
      </c>
      <c r="I18" s="23"/>
      <c r="J18" s="173" t="s">
        <v>63</v>
      </c>
      <c r="K18" s="190"/>
      <c r="L18" s="219">
        <v>4</v>
      </c>
      <c r="M18" s="220" t="s">
        <v>63</v>
      </c>
      <c r="N18" s="221">
        <v>6</v>
      </c>
      <c r="O18" s="206"/>
      <c r="P18" s="207"/>
      <c r="Q18" s="208"/>
      <c r="R18" s="23"/>
      <c r="S18" s="173" t="s">
        <v>63</v>
      </c>
      <c r="T18" s="190"/>
      <c r="U18" s="249">
        <v>10</v>
      </c>
      <c r="V18" s="250" t="s">
        <v>63</v>
      </c>
      <c r="W18" s="251">
        <v>0</v>
      </c>
      <c r="X18" s="266">
        <v>6</v>
      </c>
      <c r="Y18" s="267" t="s">
        <v>63</v>
      </c>
      <c r="Z18" s="268">
        <v>6</v>
      </c>
      <c r="AA18" s="312"/>
      <c r="AB18" s="315"/>
      <c r="AD18" s="318"/>
      <c r="AE18" s="300"/>
      <c r="AF18" s="303"/>
    </row>
    <row r="19" spans="1:32" ht="11.25" customHeight="1" thickBot="1">
      <c r="A19" s="307"/>
      <c r="B19" s="310"/>
      <c r="C19" s="180"/>
      <c r="D19" s="181" t="s">
        <v>63</v>
      </c>
      <c r="E19" s="191"/>
      <c r="F19" s="235">
        <v>193</v>
      </c>
      <c r="G19" s="236" t="s">
        <v>63</v>
      </c>
      <c r="H19" s="237">
        <v>145</v>
      </c>
      <c r="I19" s="180"/>
      <c r="J19" s="181" t="s">
        <v>63</v>
      </c>
      <c r="K19" s="191"/>
      <c r="L19" s="222">
        <v>153</v>
      </c>
      <c r="M19" s="223" t="s">
        <v>63</v>
      </c>
      <c r="N19" s="224">
        <v>155</v>
      </c>
      <c r="O19" s="209"/>
      <c r="P19" s="210"/>
      <c r="Q19" s="211"/>
      <c r="R19" s="180"/>
      <c r="S19" s="181" t="s">
        <v>63</v>
      </c>
      <c r="T19" s="191"/>
      <c r="U19" s="252">
        <v>210</v>
      </c>
      <c r="V19" s="253" t="s">
        <v>63</v>
      </c>
      <c r="W19" s="254">
        <v>61</v>
      </c>
      <c r="X19" s="269">
        <v>210</v>
      </c>
      <c r="Y19" s="270" t="s">
        <v>63</v>
      </c>
      <c r="Z19" s="271">
        <v>212</v>
      </c>
      <c r="AA19" s="313"/>
      <c r="AB19" s="316"/>
      <c r="AD19" s="319"/>
      <c r="AE19" s="301"/>
      <c r="AF19" s="304"/>
    </row>
    <row r="20" spans="1:32" ht="21" customHeight="1">
      <c r="A20" s="305" t="s">
        <v>12</v>
      </c>
      <c r="B20" s="308" t="s">
        <v>16</v>
      </c>
      <c r="C20" s="229">
        <v>0</v>
      </c>
      <c r="D20" s="230" t="s">
        <v>63</v>
      </c>
      <c r="E20" s="231">
        <v>5</v>
      </c>
      <c r="F20" s="182"/>
      <c r="G20" s="183" t="s">
        <v>63</v>
      </c>
      <c r="H20" s="184"/>
      <c r="I20" s="216">
        <v>2</v>
      </c>
      <c r="J20" s="217" t="s">
        <v>63</v>
      </c>
      <c r="K20" s="218">
        <v>3</v>
      </c>
      <c r="L20" s="263">
        <v>1</v>
      </c>
      <c r="M20" s="264" t="s">
        <v>63</v>
      </c>
      <c r="N20" s="265">
        <v>4</v>
      </c>
      <c r="O20" s="177"/>
      <c r="P20" s="176" t="s">
        <v>63</v>
      </c>
      <c r="Q20" s="176"/>
      <c r="R20" s="203"/>
      <c r="S20" s="204"/>
      <c r="T20" s="205"/>
      <c r="U20" s="182"/>
      <c r="V20" s="183" t="s">
        <v>63</v>
      </c>
      <c r="W20" s="184"/>
      <c r="X20" s="246">
        <v>1</v>
      </c>
      <c r="Y20" s="247" t="s">
        <v>63</v>
      </c>
      <c r="Z20" s="248">
        <v>4</v>
      </c>
      <c r="AA20" s="311">
        <f>F20+I20+L20+O20+C20+U20+X20</f>
        <v>4</v>
      </c>
      <c r="AB20" s="314"/>
      <c r="AD20" s="327">
        <f t="shared" ref="AD20" si="12">(C20+F20+I20+L20+O20+R20+U20+X20)-(E20+H20+K20+N20+Q20+T20+W20+Z20)</f>
        <v>-12</v>
      </c>
      <c r="AE20" s="299">
        <f t="shared" ref="AE20" si="13">(C21+F21+I21+L21+O21+R21+U21+X21)-(E21+H21+K21+N21+Q21+T21+W21+Z21)</f>
        <v>-26</v>
      </c>
      <c r="AF20" s="302">
        <f t="shared" ref="AF20" si="14">(C22+F22+I22+L22+O22+R22+U22+X22)-(E22+H22+K22+N22+Q22+T22+W22+Z22)</f>
        <v>-413</v>
      </c>
    </row>
    <row r="21" spans="1:32" ht="12.75" customHeight="1">
      <c r="A21" s="306"/>
      <c r="B21" s="309"/>
      <c r="C21" s="232">
        <v>0</v>
      </c>
      <c r="D21" s="233" t="s">
        <v>63</v>
      </c>
      <c r="E21" s="234">
        <v>10</v>
      </c>
      <c r="F21" s="23"/>
      <c r="G21" s="173" t="s">
        <v>63</v>
      </c>
      <c r="H21" s="190"/>
      <c r="I21" s="219">
        <v>4</v>
      </c>
      <c r="J21" s="220" t="s">
        <v>63</v>
      </c>
      <c r="K21" s="221">
        <v>7</v>
      </c>
      <c r="L21" s="266">
        <v>2</v>
      </c>
      <c r="M21" s="267" t="s">
        <v>63</v>
      </c>
      <c r="N21" s="268">
        <v>9</v>
      </c>
      <c r="O21" s="23"/>
      <c r="P21" s="173" t="s">
        <v>63</v>
      </c>
      <c r="Q21" s="173"/>
      <c r="R21" s="206"/>
      <c r="S21" s="207"/>
      <c r="T21" s="208"/>
      <c r="U21" s="23"/>
      <c r="V21" s="173" t="s">
        <v>63</v>
      </c>
      <c r="W21" s="190"/>
      <c r="X21" s="249">
        <v>2</v>
      </c>
      <c r="Y21" s="250" t="s">
        <v>63</v>
      </c>
      <c r="Z21" s="251">
        <v>8</v>
      </c>
      <c r="AA21" s="312"/>
      <c r="AB21" s="315"/>
      <c r="AD21" s="318"/>
      <c r="AE21" s="300"/>
      <c r="AF21" s="303"/>
    </row>
    <row r="22" spans="1:32" ht="11.25" customHeight="1" thickBot="1">
      <c r="A22" s="307"/>
      <c r="B22" s="310"/>
      <c r="C22" s="235">
        <v>100</v>
      </c>
      <c r="D22" s="236" t="s">
        <v>63</v>
      </c>
      <c r="E22" s="237">
        <v>210</v>
      </c>
      <c r="F22" s="180"/>
      <c r="G22" s="181" t="s">
        <v>63</v>
      </c>
      <c r="H22" s="191"/>
      <c r="I22" s="222">
        <v>162</v>
      </c>
      <c r="J22" s="223" t="s">
        <v>63</v>
      </c>
      <c r="K22" s="224">
        <v>205</v>
      </c>
      <c r="L22" s="269">
        <v>88</v>
      </c>
      <c r="M22" s="270" t="s">
        <v>63</v>
      </c>
      <c r="N22" s="271">
        <v>215</v>
      </c>
      <c r="O22" s="178"/>
      <c r="P22" s="179" t="s">
        <v>63</v>
      </c>
      <c r="Q22" s="179"/>
      <c r="R22" s="209"/>
      <c r="S22" s="210"/>
      <c r="T22" s="211"/>
      <c r="U22" s="180"/>
      <c r="V22" s="181" t="s">
        <v>63</v>
      </c>
      <c r="W22" s="191"/>
      <c r="X22" s="252">
        <v>70</v>
      </c>
      <c r="Y22" s="253" t="s">
        <v>63</v>
      </c>
      <c r="Z22" s="254">
        <v>203</v>
      </c>
      <c r="AA22" s="313"/>
      <c r="AB22" s="316"/>
      <c r="AD22" s="319"/>
      <c r="AE22" s="301"/>
      <c r="AF22" s="304"/>
    </row>
    <row r="23" spans="1:32" ht="21" customHeight="1">
      <c r="A23" s="324" t="s">
        <v>13</v>
      </c>
      <c r="B23" s="308" t="s">
        <v>26</v>
      </c>
      <c r="C23" s="182"/>
      <c r="D23" s="183" t="s">
        <v>63</v>
      </c>
      <c r="E23" s="184"/>
      <c r="F23" s="216">
        <v>0</v>
      </c>
      <c r="G23" s="217" t="s">
        <v>63</v>
      </c>
      <c r="H23" s="218">
        <v>5</v>
      </c>
      <c r="I23" s="263">
        <v>1</v>
      </c>
      <c r="J23" s="264" t="s">
        <v>63</v>
      </c>
      <c r="K23" s="265">
        <v>4</v>
      </c>
      <c r="L23" s="182"/>
      <c r="M23" s="183" t="s">
        <v>63</v>
      </c>
      <c r="N23" s="184"/>
      <c r="O23" s="246">
        <v>0</v>
      </c>
      <c r="P23" s="247" t="s">
        <v>63</v>
      </c>
      <c r="Q23" s="248">
        <v>5</v>
      </c>
      <c r="R23" s="182"/>
      <c r="S23" s="183" t="s">
        <v>63</v>
      </c>
      <c r="T23" s="184"/>
      <c r="U23" s="203"/>
      <c r="V23" s="204"/>
      <c r="W23" s="205"/>
      <c r="X23" s="229">
        <v>0</v>
      </c>
      <c r="Y23" s="230" t="s">
        <v>63</v>
      </c>
      <c r="Z23" s="231">
        <v>5</v>
      </c>
      <c r="AA23" s="311">
        <f>F23+I23+L23+O23+R23+C23+X23</f>
        <v>1</v>
      </c>
      <c r="AB23" s="314"/>
      <c r="AD23" s="327">
        <f t="shared" ref="AD23" si="15">(C23+F23+I23+L23+O23+R23+U23+X23)-(E23+H23+K23+N23+Q23+T23+W23+Z23)</f>
        <v>-18</v>
      </c>
      <c r="AE23" s="299">
        <f t="shared" ref="AE23" si="16">(C24+F24+I24+L24+O24+R24+U24+X24)-(E24+H24+K24+N24+Q24+T24+W24+Z24)</f>
        <v>-36</v>
      </c>
      <c r="AF23" s="302">
        <f t="shared" ref="AF23" si="17">(C25+F25+I25+L25+O25+R25+U25+X25)-(E25+H25+K25+N25+Q25+T25+W25+Z25)</f>
        <v>-528</v>
      </c>
    </row>
    <row r="24" spans="1:32" ht="12.75" customHeight="1">
      <c r="A24" s="325"/>
      <c r="B24" s="309"/>
      <c r="C24" s="23"/>
      <c r="D24" s="173" t="s">
        <v>63</v>
      </c>
      <c r="E24" s="190"/>
      <c r="F24" s="219">
        <v>0</v>
      </c>
      <c r="G24" s="220" t="s">
        <v>63</v>
      </c>
      <c r="H24" s="221">
        <v>10</v>
      </c>
      <c r="I24" s="266">
        <v>2</v>
      </c>
      <c r="J24" s="267" t="s">
        <v>63</v>
      </c>
      <c r="K24" s="268">
        <v>8</v>
      </c>
      <c r="L24" s="23"/>
      <c r="M24" s="173" t="s">
        <v>63</v>
      </c>
      <c r="N24" s="190"/>
      <c r="O24" s="249">
        <v>0</v>
      </c>
      <c r="P24" s="250" t="s">
        <v>63</v>
      </c>
      <c r="Q24" s="251">
        <v>10</v>
      </c>
      <c r="R24" s="23"/>
      <c r="S24" s="173" t="s">
        <v>63</v>
      </c>
      <c r="T24" s="190"/>
      <c r="U24" s="206"/>
      <c r="V24" s="207"/>
      <c r="W24" s="208"/>
      <c r="X24" s="232">
        <v>0</v>
      </c>
      <c r="Y24" s="233" t="s">
        <v>63</v>
      </c>
      <c r="Z24" s="234">
        <v>10</v>
      </c>
      <c r="AA24" s="312"/>
      <c r="AB24" s="315"/>
      <c r="AD24" s="318"/>
      <c r="AE24" s="300"/>
      <c r="AF24" s="303"/>
    </row>
    <row r="25" spans="1:32" ht="11.25" customHeight="1" thickBot="1">
      <c r="A25" s="325"/>
      <c r="B25" s="310"/>
      <c r="C25" s="180"/>
      <c r="D25" s="181" t="s">
        <v>63</v>
      </c>
      <c r="E25" s="191"/>
      <c r="F25" s="222">
        <v>78</v>
      </c>
      <c r="G25" s="223" t="s">
        <v>63</v>
      </c>
      <c r="H25" s="224">
        <v>210</v>
      </c>
      <c r="I25" s="269">
        <v>112</v>
      </c>
      <c r="J25" s="270" t="s">
        <v>63</v>
      </c>
      <c r="K25" s="271">
        <v>200</v>
      </c>
      <c r="L25" s="180"/>
      <c r="M25" s="181" t="s">
        <v>63</v>
      </c>
      <c r="N25" s="191"/>
      <c r="O25" s="252">
        <v>61</v>
      </c>
      <c r="P25" s="253" t="s">
        <v>63</v>
      </c>
      <c r="Q25" s="254">
        <v>210</v>
      </c>
      <c r="R25" s="180"/>
      <c r="S25" s="181" t="s">
        <v>63</v>
      </c>
      <c r="T25" s="191"/>
      <c r="U25" s="209"/>
      <c r="V25" s="210"/>
      <c r="W25" s="211"/>
      <c r="X25" s="235">
        <v>51</v>
      </c>
      <c r="Y25" s="236" t="s">
        <v>63</v>
      </c>
      <c r="Z25" s="237">
        <v>210</v>
      </c>
      <c r="AA25" s="313"/>
      <c r="AB25" s="316"/>
      <c r="AD25" s="319"/>
      <c r="AE25" s="301"/>
      <c r="AF25" s="304"/>
    </row>
    <row r="26" spans="1:32" ht="21" customHeight="1">
      <c r="A26" s="306" t="s">
        <v>14</v>
      </c>
      <c r="B26" s="308" t="s">
        <v>24</v>
      </c>
      <c r="C26" s="216">
        <v>2</v>
      </c>
      <c r="D26" s="217" t="s">
        <v>63</v>
      </c>
      <c r="E26" s="218">
        <v>3</v>
      </c>
      <c r="F26" s="182"/>
      <c r="G26" s="183" t="s">
        <v>63</v>
      </c>
      <c r="H26" s="184"/>
      <c r="I26" s="182"/>
      <c r="J26" s="183" t="s">
        <v>63</v>
      </c>
      <c r="K26" s="184"/>
      <c r="L26" s="182"/>
      <c r="M26" s="183" t="s">
        <v>63</v>
      </c>
      <c r="N26" s="184"/>
      <c r="O26" s="263">
        <v>2</v>
      </c>
      <c r="P26" s="264" t="s">
        <v>63</v>
      </c>
      <c r="Q26" s="265">
        <v>3</v>
      </c>
      <c r="R26" s="246">
        <v>4</v>
      </c>
      <c r="S26" s="247" t="s">
        <v>63</v>
      </c>
      <c r="T26" s="248">
        <v>1</v>
      </c>
      <c r="U26" s="229">
        <v>5</v>
      </c>
      <c r="V26" s="230" t="s">
        <v>63</v>
      </c>
      <c r="W26" s="231">
        <v>0</v>
      </c>
      <c r="X26" s="203"/>
      <c r="Y26" s="204"/>
      <c r="Z26" s="205"/>
      <c r="AA26" s="311">
        <f>F26+I26+L26+O26+R26+U26+C26</f>
        <v>13</v>
      </c>
      <c r="AB26" s="314"/>
      <c r="AD26" s="327">
        <f t="shared" ref="AD26" si="18">(C26+F26+I26+L26+O26+R26+U26+X26)-(E26+H26+K26+N26+Q26+T26+W26+Z26)</f>
        <v>6</v>
      </c>
      <c r="AE26" s="299">
        <f t="shared" ref="AE26" si="19">(C27+F27+I27+L27+O27+R27+U27+X27)-(E27+H27+K27+N27+Q27+T27+W27+Z27)</f>
        <v>14</v>
      </c>
      <c r="AF26" s="302">
        <f t="shared" ref="AF26" si="20">(C28+F28+I28+L28+O28+R28+U28+X28)-(E28+H28+K28+N28+Q28+T28+W28+Z28)</f>
        <v>306</v>
      </c>
    </row>
    <row r="27" spans="1:32" ht="12.75" customHeight="1">
      <c r="A27" s="306"/>
      <c r="B27" s="309"/>
      <c r="C27" s="219">
        <v>4</v>
      </c>
      <c r="D27" s="220" t="s">
        <v>63</v>
      </c>
      <c r="E27" s="221">
        <v>6</v>
      </c>
      <c r="F27" s="23"/>
      <c r="G27" s="173" t="s">
        <v>63</v>
      </c>
      <c r="H27" s="190"/>
      <c r="I27" s="23"/>
      <c r="J27" s="173" t="s">
        <v>63</v>
      </c>
      <c r="K27" s="190"/>
      <c r="L27" s="23"/>
      <c r="M27" s="173" t="s">
        <v>63</v>
      </c>
      <c r="N27" s="190"/>
      <c r="O27" s="266">
        <v>6</v>
      </c>
      <c r="P27" s="267" t="s">
        <v>63</v>
      </c>
      <c r="Q27" s="268">
        <v>6</v>
      </c>
      <c r="R27" s="249">
        <v>8</v>
      </c>
      <c r="S27" s="250" t="s">
        <v>63</v>
      </c>
      <c r="T27" s="251">
        <v>2</v>
      </c>
      <c r="U27" s="232">
        <v>10</v>
      </c>
      <c r="V27" s="233" t="s">
        <v>63</v>
      </c>
      <c r="W27" s="234">
        <v>0</v>
      </c>
      <c r="X27" s="206"/>
      <c r="Y27" s="207"/>
      <c r="Z27" s="208"/>
      <c r="AA27" s="312"/>
      <c r="AB27" s="315"/>
      <c r="AD27" s="318"/>
      <c r="AE27" s="300"/>
      <c r="AF27" s="303"/>
    </row>
    <row r="28" spans="1:32" ht="11.25" customHeight="1" thickBot="1">
      <c r="A28" s="329"/>
      <c r="B28" s="328"/>
      <c r="C28" s="222">
        <v>177</v>
      </c>
      <c r="D28" s="223" t="s">
        <v>63</v>
      </c>
      <c r="E28" s="224">
        <v>165</v>
      </c>
      <c r="F28" s="180"/>
      <c r="G28" s="181" t="s">
        <v>63</v>
      </c>
      <c r="H28" s="191"/>
      <c r="I28" s="180"/>
      <c r="J28" s="181" t="s">
        <v>63</v>
      </c>
      <c r="K28" s="191"/>
      <c r="L28" s="180"/>
      <c r="M28" s="181" t="s">
        <v>63</v>
      </c>
      <c r="N28" s="191"/>
      <c r="O28" s="269">
        <v>212</v>
      </c>
      <c r="P28" s="270" t="s">
        <v>63</v>
      </c>
      <c r="Q28" s="271">
        <v>210</v>
      </c>
      <c r="R28" s="252">
        <v>203</v>
      </c>
      <c r="S28" s="253" t="s">
        <v>63</v>
      </c>
      <c r="T28" s="254">
        <v>70</v>
      </c>
      <c r="U28" s="235">
        <v>210</v>
      </c>
      <c r="V28" s="236" t="s">
        <v>63</v>
      </c>
      <c r="W28" s="237">
        <v>51</v>
      </c>
      <c r="X28" s="209"/>
      <c r="Y28" s="210"/>
      <c r="Z28" s="211"/>
      <c r="AA28" s="313"/>
      <c r="AB28" s="316"/>
      <c r="AD28" s="319"/>
      <c r="AE28" s="301"/>
      <c r="AF28" s="304"/>
    </row>
    <row r="29" spans="1:32" s="24" customFormat="1" ht="14.45" customHeight="1">
      <c r="B29" s="25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26"/>
      <c r="AC29" s="26"/>
      <c r="AD29" s="27"/>
      <c r="AE29" s="27"/>
      <c r="AF29" s="27"/>
    </row>
    <row r="30" spans="1:32" ht="15.7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32" ht="15.75">
      <c r="B31" s="29" t="s">
        <v>42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32">
      <c r="B32" s="30" t="s">
        <v>43</v>
      </c>
    </row>
    <row r="33" spans="2:26" ht="15.75">
      <c r="B33" s="30" t="s">
        <v>44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2:26" ht="15.75">
      <c r="B34" s="30" t="s">
        <v>45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ht="15.75">
      <c r="B35" s="30" t="s">
        <v>46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2:26" ht="15.75">
      <c r="B36" s="3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2:26" ht="15.75">
      <c r="B37" s="29" t="s">
        <v>47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26">
      <c r="B38" s="30" t="s">
        <v>48</v>
      </c>
    </row>
    <row r="39" spans="2:26">
      <c r="B39" s="30" t="s">
        <v>49</v>
      </c>
    </row>
    <row r="40" spans="2:26">
      <c r="B40" s="30" t="s">
        <v>50</v>
      </c>
    </row>
    <row r="41" spans="2:26">
      <c r="B41" s="30" t="s">
        <v>51</v>
      </c>
    </row>
    <row r="42" spans="2:26">
      <c r="B42" s="30" t="s">
        <v>52</v>
      </c>
    </row>
    <row r="43" spans="2:26">
      <c r="B43" s="31"/>
    </row>
    <row r="44" spans="2:26">
      <c r="B44" s="31"/>
    </row>
    <row r="45" spans="2:26">
      <c r="B45" s="31"/>
    </row>
    <row r="46" spans="2:26">
      <c r="B46" s="31"/>
    </row>
    <row r="47" spans="2:26">
      <c r="B47" s="31"/>
    </row>
    <row r="48" spans="2:26">
      <c r="B48" s="31"/>
    </row>
    <row r="49" spans="2:2">
      <c r="B49" s="31"/>
    </row>
    <row r="50" spans="2:2">
      <c r="B50" s="31"/>
    </row>
    <row r="51" spans="2:2">
      <c r="B51" s="31"/>
    </row>
    <row r="52" spans="2:2">
      <c r="B52" s="31"/>
    </row>
    <row r="53" spans="2:2">
      <c r="B53" s="31"/>
    </row>
    <row r="54" spans="2:2">
      <c r="B54" s="31"/>
    </row>
    <row r="55" spans="2:2">
      <c r="B55" s="31"/>
    </row>
    <row r="56" spans="2:2">
      <c r="B56" s="31"/>
    </row>
    <row r="57" spans="2:2">
      <c r="B57" s="31"/>
    </row>
    <row r="58" spans="2:2">
      <c r="B58" s="31"/>
    </row>
    <row r="59" spans="2:2">
      <c r="B59" s="31"/>
    </row>
    <row r="60" spans="2:2">
      <c r="B60" s="31"/>
    </row>
    <row r="61" spans="2:2">
      <c r="B61" s="31"/>
    </row>
    <row r="62" spans="2:2">
      <c r="B62" s="31"/>
    </row>
    <row r="63" spans="2:2">
      <c r="B63" s="31"/>
    </row>
    <row r="64" spans="2:2">
      <c r="B64" s="31"/>
    </row>
    <row r="65" spans="2:2">
      <c r="B65" s="31"/>
    </row>
    <row r="66" spans="2:2">
      <c r="B66" s="31"/>
    </row>
  </sheetData>
  <mergeCells count="66">
    <mergeCell ref="AD26:AD28"/>
    <mergeCell ref="AE26:AE28"/>
    <mergeCell ref="AF26:AF28"/>
    <mergeCell ref="AD20:AD22"/>
    <mergeCell ref="AE20:AE22"/>
    <mergeCell ref="AF20:AF22"/>
    <mergeCell ref="AD23:AD25"/>
    <mergeCell ref="AE23:AE25"/>
    <mergeCell ref="AF23:AF25"/>
    <mergeCell ref="AD14:AD16"/>
    <mergeCell ref="AE14:AE16"/>
    <mergeCell ref="AF14:AF16"/>
    <mergeCell ref="AD17:AD19"/>
    <mergeCell ref="AE17:AE19"/>
    <mergeCell ref="AF17:AF19"/>
    <mergeCell ref="AF5:AF7"/>
    <mergeCell ref="AD8:AD10"/>
    <mergeCell ref="AE8:AE10"/>
    <mergeCell ref="AF8:AF10"/>
    <mergeCell ref="AD11:AD13"/>
    <mergeCell ref="AE11:AE13"/>
    <mergeCell ref="AF11:AF13"/>
    <mergeCell ref="AA23:AA25"/>
    <mergeCell ref="AA26:AA28"/>
    <mergeCell ref="AB8:AB10"/>
    <mergeCell ref="AB11:AB13"/>
    <mergeCell ref="AB14:AB16"/>
    <mergeCell ref="AB17:AB19"/>
    <mergeCell ref="AB20:AB22"/>
    <mergeCell ref="AB23:AB25"/>
    <mergeCell ref="AB26:AB28"/>
    <mergeCell ref="AA8:AA10"/>
    <mergeCell ref="AA11:AA13"/>
    <mergeCell ref="AA14:AA16"/>
    <mergeCell ref="AA17:AA19"/>
    <mergeCell ref="AA20:AA22"/>
    <mergeCell ref="A17:A19"/>
    <mergeCell ref="B17:B19"/>
    <mergeCell ref="B26:B28"/>
    <mergeCell ref="A26:A28"/>
    <mergeCell ref="A23:A25"/>
    <mergeCell ref="B23:B25"/>
    <mergeCell ref="A20:A22"/>
    <mergeCell ref="B20:B22"/>
    <mergeCell ref="B8:B10"/>
    <mergeCell ref="A8:A10"/>
    <mergeCell ref="B11:B13"/>
    <mergeCell ref="A11:A13"/>
    <mergeCell ref="B14:B16"/>
    <mergeCell ref="A14:A16"/>
    <mergeCell ref="A1:AF1"/>
    <mergeCell ref="A2:AF2"/>
    <mergeCell ref="B5:B7"/>
    <mergeCell ref="A5:A7"/>
    <mergeCell ref="C4:E4"/>
    <mergeCell ref="F4:H4"/>
    <mergeCell ref="I4:K4"/>
    <mergeCell ref="L4:N4"/>
    <mergeCell ref="O4:Q4"/>
    <mergeCell ref="R4:T4"/>
    <mergeCell ref="U4:W4"/>
    <mergeCell ref="X4:Z4"/>
    <mergeCell ref="AA5:AA7"/>
    <mergeCell ref="AB5:AB7"/>
    <mergeCell ref="AD5:AD7"/>
    <mergeCell ref="AE5:AE7"/>
  </mergeCells>
  <pageMargins left="0" right="0.19685039370078741" top="0.78740157480314965" bottom="0.78740157480314965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1"/>
  <sheetViews>
    <sheetView zoomScaleNormal="100" workbookViewId="0">
      <pane ySplit="2" topLeftCell="A3" activePane="bottomLeft" state="frozen"/>
      <selection pane="bottomLeft" activeCell="O75" sqref="O75"/>
    </sheetView>
  </sheetViews>
  <sheetFormatPr defaultColWidth="8.85546875" defaultRowHeight="12.75"/>
  <cols>
    <col min="1" max="1" width="3.28515625" style="83" customWidth="1"/>
    <col min="2" max="2" width="6.140625" style="83" customWidth="1"/>
    <col min="3" max="3" width="17.42578125" customWidth="1"/>
    <col min="4" max="5" width="29.42578125" customWidth="1"/>
    <col min="6" max="6" width="4.7109375" customWidth="1"/>
    <col min="7" max="7" width="1.7109375" customWidth="1"/>
    <col min="8" max="9" width="4.7109375" customWidth="1"/>
    <col min="10" max="10" width="1.7109375" customWidth="1"/>
    <col min="11" max="11" width="4.7109375" customWidth="1"/>
    <col min="12" max="12" width="4.28515625" customWidth="1"/>
    <col min="13" max="13" width="1.7109375" customWidth="1"/>
    <col min="14" max="14" width="4.28515625" customWidth="1"/>
    <col min="15" max="16" width="6.42578125" customWidth="1"/>
    <col min="17" max="17" width="4.140625" customWidth="1"/>
    <col min="18" max="18" width="5.140625" customWidth="1"/>
    <col min="19" max="19" width="5.42578125" customWidth="1"/>
    <col min="20" max="20" width="4" customWidth="1"/>
    <col min="21" max="21" width="6.42578125" customWidth="1"/>
    <col min="230" max="230" width="3.28515625" customWidth="1"/>
    <col min="231" max="231" width="6.140625" customWidth="1"/>
    <col min="232" max="232" width="17.42578125" customWidth="1"/>
    <col min="233" max="234" width="29.42578125" customWidth="1"/>
    <col min="235" max="235" width="4.7109375" customWidth="1"/>
    <col min="236" max="236" width="1.7109375" customWidth="1"/>
    <col min="237" max="238" width="4.7109375" customWidth="1"/>
    <col min="239" max="239" width="1.7109375" customWidth="1"/>
    <col min="240" max="240" width="4.7109375" customWidth="1"/>
    <col min="241" max="241" width="4.28515625" customWidth="1"/>
    <col min="242" max="242" width="1.7109375" customWidth="1"/>
    <col min="243" max="243" width="4.28515625" customWidth="1"/>
    <col min="244" max="245" width="6.42578125" customWidth="1"/>
    <col min="246" max="246" width="4.140625" customWidth="1"/>
    <col min="247" max="247" width="5.140625" customWidth="1"/>
    <col min="248" max="248" width="5.42578125" customWidth="1"/>
    <col min="249" max="249" width="4" customWidth="1"/>
    <col min="250" max="250" width="6.42578125" customWidth="1"/>
    <col min="251" max="251" width="6.85546875" customWidth="1"/>
    <col min="486" max="486" width="3.28515625" customWidth="1"/>
    <col min="487" max="487" width="6.140625" customWidth="1"/>
    <col min="488" max="488" width="17.42578125" customWidth="1"/>
    <col min="489" max="490" width="29.42578125" customWidth="1"/>
    <col min="491" max="491" width="4.7109375" customWidth="1"/>
    <col min="492" max="492" width="1.7109375" customWidth="1"/>
    <col min="493" max="494" width="4.7109375" customWidth="1"/>
    <col min="495" max="495" width="1.7109375" customWidth="1"/>
    <col min="496" max="496" width="4.7109375" customWidth="1"/>
    <col min="497" max="497" width="4.28515625" customWidth="1"/>
    <col min="498" max="498" width="1.7109375" customWidth="1"/>
    <col min="499" max="499" width="4.28515625" customWidth="1"/>
    <col min="500" max="501" width="6.42578125" customWidth="1"/>
    <col min="502" max="502" width="4.140625" customWidth="1"/>
    <col min="503" max="503" width="5.140625" customWidth="1"/>
    <col min="504" max="504" width="5.42578125" customWidth="1"/>
    <col min="505" max="505" width="4" customWidth="1"/>
    <col min="506" max="506" width="6.42578125" customWidth="1"/>
    <col min="507" max="507" width="6.85546875" customWidth="1"/>
    <col min="742" max="742" width="3.28515625" customWidth="1"/>
    <col min="743" max="743" width="6.140625" customWidth="1"/>
    <col min="744" max="744" width="17.42578125" customWidth="1"/>
    <col min="745" max="746" width="29.42578125" customWidth="1"/>
    <col min="747" max="747" width="4.7109375" customWidth="1"/>
    <col min="748" max="748" width="1.7109375" customWidth="1"/>
    <col min="749" max="750" width="4.7109375" customWidth="1"/>
    <col min="751" max="751" width="1.7109375" customWidth="1"/>
    <col min="752" max="752" width="4.7109375" customWidth="1"/>
    <col min="753" max="753" width="4.28515625" customWidth="1"/>
    <col min="754" max="754" width="1.7109375" customWidth="1"/>
    <col min="755" max="755" width="4.28515625" customWidth="1"/>
    <col min="756" max="757" width="6.42578125" customWidth="1"/>
    <col min="758" max="758" width="4.140625" customWidth="1"/>
    <col min="759" max="759" width="5.140625" customWidth="1"/>
    <col min="760" max="760" width="5.42578125" customWidth="1"/>
    <col min="761" max="761" width="4" customWidth="1"/>
    <col min="762" max="762" width="6.42578125" customWidth="1"/>
    <col min="763" max="763" width="6.85546875" customWidth="1"/>
    <col min="998" max="998" width="3.28515625" customWidth="1"/>
    <col min="999" max="999" width="6.140625" customWidth="1"/>
    <col min="1000" max="1000" width="17.42578125" customWidth="1"/>
    <col min="1001" max="1002" width="29.42578125" customWidth="1"/>
    <col min="1003" max="1003" width="4.7109375" customWidth="1"/>
    <col min="1004" max="1004" width="1.7109375" customWidth="1"/>
    <col min="1005" max="1006" width="4.7109375" customWidth="1"/>
    <col min="1007" max="1007" width="1.7109375" customWidth="1"/>
    <col min="1008" max="1008" width="4.7109375" customWidth="1"/>
    <col min="1009" max="1009" width="4.28515625" customWidth="1"/>
    <col min="1010" max="1010" width="1.7109375" customWidth="1"/>
    <col min="1011" max="1011" width="4.28515625" customWidth="1"/>
    <col min="1012" max="1013" width="6.42578125" customWidth="1"/>
    <col min="1014" max="1014" width="4.140625" customWidth="1"/>
    <col min="1015" max="1015" width="5.140625" customWidth="1"/>
    <col min="1016" max="1016" width="5.42578125" customWidth="1"/>
    <col min="1017" max="1017" width="4" customWidth="1"/>
    <col min="1018" max="1018" width="6.42578125" customWidth="1"/>
    <col min="1019" max="1019" width="6.85546875" customWidth="1"/>
    <col min="1254" max="1254" width="3.28515625" customWidth="1"/>
    <col min="1255" max="1255" width="6.140625" customWidth="1"/>
    <col min="1256" max="1256" width="17.42578125" customWidth="1"/>
    <col min="1257" max="1258" width="29.42578125" customWidth="1"/>
    <col min="1259" max="1259" width="4.7109375" customWidth="1"/>
    <col min="1260" max="1260" width="1.7109375" customWidth="1"/>
    <col min="1261" max="1262" width="4.7109375" customWidth="1"/>
    <col min="1263" max="1263" width="1.7109375" customWidth="1"/>
    <col min="1264" max="1264" width="4.7109375" customWidth="1"/>
    <col min="1265" max="1265" width="4.28515625" customWidth="1"/>
    <col min="1266" max="1266" width="1.7109375" customWidth="1"/>
    <col min="1267" max="1267" width="4.28515625" customWidth="1"/>
    <col min="1268" max="1269" width="6.42578125" customWidth="1"/>
    <col min="1270" max="1270" width="4.140625" customWidth="1"/>
    <col min="1271" max="1271" width="5.140625" customWidth="1"/>
    <col min="1272" max="1272" width="5.42578125" customWidth="1"/>
    <col min="1273" max="1273" width="4" customWidth="1"/>
    <col min="1274" max="1274" width="6.42578125" customWidth="1"/>
    <col min="1275" max="1275" width="6.85546875" customWidth="1"/>
    <col min="1510" max="1510" width="3.28515625" customWidth="1"/>
    <col min="1511" max="1511" width="6.140625" customWidth="1"/>
    <col min="1512" max="1512" width="17.42578125" customWidth="1"/>
    <col min="1513" max="1514" width="29.42578125" customWidth="1"/>
    <col min="1515" max="1515" width="4.7109375" customWidth="1"/>
    <col min="1516" max="1516" width="1.7109375" customWidth="1"/>
    <col min="1517" max="1518" width="4.7109375" customWidth="1"/>
    <col min="1519" max="1519" width="1.7109375" customWidth="1"/>
    <col min="1520" max="1520" width="4.7109375" customWidth="1"/>
    <col min="1521" max="1521" width="4.28515625" customWidth="1"/>
    <col min="1522" max="1522" width="1.7109375" customWidth="1"/>
    <col min="1523" max="1523" width="4.28515625" customWidth="1"/>
    <col min="1524" max="1525" width="6.42578125" customWidth="1"/>
    <col min="1526" max="1526" width="4.140625" customWidth="1"/>
    <col min="1527" max="1527" width="5.140625" customWidth="1"/>
    <col min="1528" max="1528" width="5.42578125" customWidth="1"/>
    <col min="1529" max="1529" width="4" customWidth="1"/>
    <col min="1530" max="1530" width="6.42578125" customWidth="1"/>
    <col min="1531" max="1531" width="6.85546875" customWidth="1"/>
    <col min="1766" max="1766" width="3.28515625" customWidth="1"/>
    <col min="1767" max="1767" width="6.140625" customWidth="1"/>
    <col min="1768" max="1768" width="17.42578125" customWidth="1"/>
    <col min="1769" max="1770" width="29.42578125" customWidth="1"/>
    <col min="1771" max="1771" width="4.7109375" customWidth="1"/>
    <col min="1772" max="1772" width="1.7109375" customWidth="1"/>
    <col min="1773" max="1774" width="4.7109375" customWidth="1"/>
    <col min="1775" max="1775" width="1.7109375" customWidth="1"/>
    <col min="1776" max="1776" width="4.7109375" customWidth="1"/>
    <col min="1777" max="1777" width="4.28515625" customWidth="1"/>
    <col min="1778" max="1778" width="1.7109375" customWidth="1"/>
    <col min="1779" max="1779" width="4.28515625" customWidth="1"/>
    <col min="1780" max="1781" width="6.42578125" customWidth="1"/>
    <col min="1782" max="1782" width="4.140625" customWidth="1"/>
    <col min="1783" max="1783" width="5.140625" customWidth="1"/>
    <col min="1784" max="1784" width="5.42578125" customWidth="1"/>
    <col min="1785" max="1785" width="4" customWidth="1"/>
    <col min="1786" max="1786" width="6.42578125" customWidth="1"/>
    <col min="1787" max="1787" width="6.85546875" customWidth="1"/>
    <col min="2022" max="2022" width="3.28515625" customWidth="1"/>
    <col min="2023" max="2023" width="6.140625" customWidth="1"/>
    <col min="2024" max="2024" width="17.42578125" customWidth="1"/>
    <col min="2025" max="2026" width="29.42578125" customWidth="1"/>
    <col min="2027" max="2027" width="4.7109375" customWidth="1"/>
    <col min="2028" max="2028" width="1.7109375" customWidth="1"/>
    <col min="2029" max="2030" width="4.7109375" customWidth="1"/>
    <col min="2031" max="2031" width="1.7109375" customWidth="1"/>
    <col min="2032" max="2032" width="4.7109375" customWidth="1"/>
    <col min="2033" max="2033" width="4.28515625" customWidth="1"/>
    <col min="2034" max="2034" width="1.7109375" customWidth="1"/>
    <col min="2035" max="2035" width="4.28515625" customWidth="1"/>
    <col min="2036" max="2037" width="6.42578125" customWidth="1"/>
    <col min="2038" max="2038" width="4.140625" customWidth="1"/>
    <col min="2039" max="2039" width="5.140625" customWidth="1"/>
    <col min="2040" max="2040" width="5.42578125" customWidth="1"/>
    <col min="2041" max="2041" width="4" customWidth="1"/>
    <col min="2042" max="2042" width="6.42578125" customWidth="1"/>
    <col min="2043" max="2043" width="6.85546875" customWidth="1"/>
    <col min="2278" max="2278" width="3.28515625" customWidth="1"/>
    <col min="2279" max="2279" width="6.140625" customWidth="1"/>
    <col min="2280" max="2280" width="17.42578125" customWidth="1"/>
    <col min="2281" max="2282" width="29.42578125" customWidth="1"/>
    <col min="2283" max="2283" width="4.7109375" customWidth="1"/>
    <col min="2284" max="2284" width="1.7109375" customWidth="1"/>
    <col min="2285" max="2286" width="4.7109375" customWidth="1"/>
    <col min="2287" max="2287" width="1.7109375" customWidth="1"/>
    <col min="2288" max="2288" width="4.7109375" customWidth="1"/>
    <col min="2289" max="2289" width="4.28515625" customWidth="1"/>
    <col min="2290" max="2290" width="1.7109375" customWidth="1"/>
    <col min="2291" max="2291" width="4.28515625" customWidth="1"/>
    <col min="2292" max="2293" width="6.42578125" customWidth="1"/>
    <col min="2294" max="2294" width="4.140625" customWidth="1"/>
    <col min="2295" max="2295" width="5.140625" customWidth="1"/>
    <col min="2296" max="2296" width="5.42578125" customWidth="1"/>
    <col min="2297" max="2297" width="4" customWidth="1"/>
    <col min="2298" max="2298" width="6.42578125" customWidth="1"/>
    <col min="2299" max="2299" width="6.85546875" customWidth="1"/>
    <col min="2534" max="2534" width="3.28515625" customWidth="1"/>
    <col min="2535" max="2535" width="6.140625" customWidth="1"/>
    <col min="2536" max="2536" width="17.42578125" customWidth="1"/>
    <col min="2537" max="2538" width="29.42578125" customWidth="1"/>
    <col min="2539" max="2539" width="4.7109375" customWidth="1"/>
    <col min="2540" max="2540" width="1.7109375" customWidth="1"/>
    <col min="2541" max="2542" width="4.7109375" customWidth="1"/>
    <col min="2543" max="2543" width="1.7109375" customWidth="1"/>
    <col min="2544" max="2544" width="4.7109375" customWidth="1"/>
    <col min="2545" max="2545" width="4.28515625" customWidth="1"/>
    <col min="2546" max="2546" width="1.7109375" customWidth="1"/>
    <col min="2547" max="2547" width="4.28515625" customWidth="1"/>
    <col min="2548" max="2549" width="6.42578125" customWidth="1"/>
    <col min="2550" max="2550" width="4.140625" customWidth="1"/>
    <col min="2551" max="2551" width="5.140625" customWidth="1"/>
    <col min="2552" max="2552" width="5.42578125" customWidth="1"/>
    <col min="2553" max="2553" width="4" customWidth="1"/>
    <col min="2554" max="2554" width="6.42578125" customWidth="1"/>
    <col min="2555" max="2555" width="6.85546875" customWidth="1"/>
    <col min="2790" max="2790" width="3.28515625" customWidth="1"/>
    <col min="2791" max="2791" width="6.140625" customWidth="1"/>
    <col min="2792" max="2792" width="17.42578125" customWidth="1"/>
    <col min="2793" max="2794" width="29.42578125" customWidth="1"/>
    <col min="2795" max="2795" width="4.7109375" customWidth="1"/>
    <col min="2796" max="2796" width="1.7109375" customWidth="1"/>
    <col min="2797" max="2798" width="4.7109375" customWidth="1"/>
    <col min="2799" max="2799" width="1.7109375" customWidth="1"/>
    <col min="2800" max="2800" width="4.7109375" customWidth="1"/>
    <col min="2801" max="2801" width="4.28515625" customWidth="1"/>
    <col min="2802" max="2802" width="1.7109375" customWidth="1"/>
    <col min="2803" max="2803" width="4.28515625" customWidth="1"/>
    <col min="2804" max="2805" width="6.42578125" customWidth="1"/>
    <col min="2806" max="2806" width="4.140625" customWidth="1"/>
    <col min="2807" max="2807" width="5.140625" customWidth="1"/>
    <col min="2808" max="2808" width="5.42578125" customWidth="1"/>
    <col min="2809" max="2809" width="4" customWidth="1"/>
    <col min="2810" max="2810" width="6.42578125" customWidth="1"/>
    <col min="2811" max="2811" width="6.85546875" customWidth="1"/>
    <col min="3046" max="3046" width="3.28515625" customWidth="1"/>
    <col min="3047" max="3047" width="6.140625" customWidth="1"/>
    <col min="3048" max="3048" width="17.42578125" customWidth="1"/>
    <col min="3049" max="3050" width="29.42578125" customWidth="1"/>
    <col min="3051" max="3051" width="4.7109375" customWidth="1"/>
    <col min="3052" max="3052" width="1.7109375" customWidth="1"/>
    <col min="3053" max="3054" width="4.7109375" customWidth="1"/>
    <col min="3055" max="3055" width="1.7109375" customWidth="1"/>
    <col min="3056" max="3056" width="4.7109375" customWidth="1"/>
    <col min="3057" max="3057" width="4.28515625" customWidth="1"/>
    <col min="3058" max="3058" width="1.7109375" customWidth="1"/>
    <col min="3059" max="3059" width="4.28515625" customWidth="1"/>
    <col min="3060" max="3061" width="6.42578125" customWidth="1"/>
    <col min="3062" max="3062" width="4.140625" customWidth="1"/>
    <col min="3063" max="3063" width="5.140625" customWidth="1"/>
    <col min="3064" max="3064" width="5.42578125" customWidth="1"/>
    <col min="3065" max="3065" width="4" customWidth="1"/>
    <col min="3066" max="3066" width="6.42578125" customWidth="1"/>
    <col min="3067" max="3067" width="6.85546875" customWidth="1"/>
    <col min="3302" max="3302" width="3.28515625" customWidth="1"/>
    <col min="3303" max="3303" width="6.140625" customWidth="1"/>
    <col min="3304" max="3304" width="17.42578125" customWidth="1"/>
    <col min="3305" max="3306" width="29.42578125" customWidth="1"/>
    <col min="3307" max="3307" width="4.7109375" customWidth="1"/>
    <col min="3308" max="3308" width="1.7109375" customWidth="1"/>
    <col min="3309" max="3310" width="4.7109375" customWidth="1"/>
    <col min="3311" max="3311" width="1.7109375" customWidth="1"/>
    <col min="3312" max="3312" width="4.7109375" customWidth="1"/>
    <col min="3313" max="3313" width="4.28515625" customWidth="1"/>
    <col min="3314" max="3314" width="1.7109375" customWidth="1"/>
    <col min="3315" max="3315" width="4.28515625" customWidth="1"/>
    <col min="3316" max="3317" width="6.42578125" customWidth="1"/>
    <col min="3318" max="3318" width="4.140625" customWidth="1"/>
    <col min="3319" max="3319" width="5.140625" customWidth="1"/>
    <col min="3320" max="3320" width="5.42578125" customWidth="1"/>
    <col min="3321" max="3321" width="4" customWidth="1"/>
    <col min="3322" max="3322" width="6.42578125" customWidth="1"/>
    <col min="3323" max="3323" width="6.85546875" customWidth="1"/>
    <col min="3558" max="3558" width="3.28515625" customWidth="1"/>
    <col min="3559" max="3559" width="6.140625" customWidth="1"/>
    <col min="3560" max="3560" width="17.42578125" customWidth="1"/>
    <col min="3561" max="3562" width="29.42578125" customWidth="1"/>
    <col min="3563" max="3563" width="4.7109375" customWidth="1"/>
    <col min="3564" max="3564" width="1.7109375" customWidth="1"/>
    <col min="3565" max="3566" width="4.7109375" customWidth="1"/>
    <col min="3567" max="3567" width="1.7109375" customWidth="1"/>
    <col min="3568" max="3568" width="4.7109375" customWidth="1"/>
    <col min="3569" max="3569" width="4.28515625" customWidth="1"/>
    <col min="3570" max="3570" width="1.7109375" customWidth="1"/>
    <col min="3571" max="3571" width="4.28515625" customWidth="1"/>
    <col min="3572" max="3573" width="6.42578125" customWidth="1"/>
    <col min="3574" max="3574" width="4.140625" customWidth="1"/>
    <col min="3575" max="3575" width="5.140625" customWidth="1"/>
    <col min="3576" max="3576" width="5.42578125" customWidth="1"/>
    <col min="3577" max="3577" width="4" customWidth="1"/>
    <col min="3578" max="3578" width="6.42578125" customWidth="1"/>
    <col min="3579" max="3579" width="6.85546875" customWidth="1"/>
    <col min="3814" max="3814" width="3.28515625" customWidth="1"/>
    <col min="3815" max="3815" width="6.140625" customWidth="1"/>
    <col min="3816" max="3816" width="17.42578125" customWidth="1"/>
    <col min="3817" max="3818" width="29.42578125" customWidth="1"/>
    <col min="3819" max="3819" width="4.7109375" customWidth="1"/>
    <col min="3820" max="3820" width="1.7109375" customWidth="1"/>
    <col min="3821" max="3822" width="4.7109375" customWidth="1"/>
    <col min="3823" max="3823" width="1.7109375" customWidth="1"/>
    <col min="3824" max="3824" width="4.7109375" customWidth="1"/>
    <col min="3825" max="3825" width="4.28515625" customWidth="1"/>
    <col min="3826" max="3826" width="1.7109375" customWidth="1"/>
    <col min="3827" max="3827" width="4.28515625" customWidth="1"/>
    <col min="3828" max="3829" width="6.42578125" customWidth="1"/>
    <col min="3830" max="3830" width="4.140625" customWidth="1"/>
    <col min="3831" max="3831" width="5.140625" customWidth="1"/>
    <col min="3832" max="3832" width="5.42578125" customWidth="1"/>
    <col min="3833" max="3833" width="4" customWidth="1"/>
    <col min="3834" max="3834" width="6.42578125" customWidth="1"/>
    <col min="3835" max="3835" width="6.85546875" customWidth="1"/>
    <col min="4070" max="4070" width="3.28515625" customWidth="1"/>
    <col min="4071" max="4071" width="6.140625" customWidth="1"/>
    <col min="4072" max="4072" width="17.42578125" customWidth="1"/>
    <col min="4073" max="4074" width="29.42578125" customWidth="1"/>
    <col min="4075" max="4075" width="4.7109375" customWidth="1"/>
    <col min="4076" max="4076" width="1.7109375" customWidth="1"/>
    <col min="4077" max="4078" width="4.7109375" customWidth="1"/>
    <col min="4079" max="4079" width="1.7109375" customWidth="1"/>
    <col min="4080" max="4080" width="4.7109375" customWidth="1"/>
    <col min="4081" max="4081" width="4.28515625" customWidth="1"/>
    <col min="4082" max="4082" width="1.7109375" customWidth="1"/>
    <col min="4083" max="4083" width="4.28515625" customWidth="1"/>
    <col min="4084" max="4085" width="6.42578125" customWidth="1"/>
    <col min="4086" max="4086" width="4.140625" customWidth="1"/>
    <col min="4087" max="4087" width="5.140625" customWidth="1"/>
    <col min="4088" max="4088" width="5.42578125" customWidth="1"/>
    <col min="4089" max="4089" width="4" customWidth="1"/>
    <col min="4090" max="4090" width="6.42578125" customWidth="1"/>
    <col min="4091" max="4091" width="6.85546875" customWidth="1"/>
    <col min="4326" max="4326" width="3.28515625" customWidth="1"/>
    <col min="4327" max="4327" width="6.140625" customWidth="1"/>
    <col min="4328" max="4328" width="17.42578125" customWidth="1"/>
    <col min="4329" max="4330" width="29.42578125" customWidth="1"/>
    <col min="4331" max="4331" width="4.7109375" customWidth="1"/>
    <col min="4332" max="4332" width="1.7109375" customWidth="1"/>
    <col min="4333" max="4334" width="4.7109375" customWidth="1"/>
    <col min="4335" max="4335" width="1.7109375" customWidth="1"/>
    <col min="4336" max="4336" width="4.7109375" customWidth="1"/>
    <col min="4337" max="4337" width="4.28515625" customWidth="1"/>
    <col min="4338" max="4338" width="1.7109375" customWidth="1"/>
    <col min="4339" max="4339" width="4.28515625" customWidth="1"/>
    <col min="4340" max="4341" width="6.42578125" customWidth="1"/>
    <col min="4342" max="4342" width="4.140625" customWidth="1"/>
    <col min="4343" max="4343" width="5.140625" customWidth="1"/>
    <col min="4344" max="4344" width="5.42578125" customWidth="1"/>
    <col min="4345" max="4345" width="4" customWidth="1"/>
    <col min="4346" max="4346" width="6.42578125" customWidth="1"/>
    <col min="4347" max="4347" width="6.85546875" customWidth="1"/>
    <col min="4582" max="4582" width="3.28515625" customWidth="1"/>
    <col min="4583" max="4583" width="6.140625" customWidth="1"/>
    <col min="4584" max="4584" width="17.42578125" customWidth="1"/>
    <col min="4585" max="4586" width="29.42578125" customWidth="1"/>
    <col min="4587" max="4587" width="4.7109375" customWidth="1"/>
    <col min="4588" max="4588" width="1.7109375" customWidth="1"/>
    <col min="4589" max="4590" width="4.7109375" customWidth="1"/>
    <col min="4591" max="4591" width="1.7109375" customWidth="1"/>
    <col min="4592" max="4592" width="4.7109375" customWidth="1"/>
    <col min="4593" max="4593" width="4.28515625" customWidth="1"/>
    <col min="4594" max="4594" width="1.7109375" customWidth="1"/>
    <col min="4595" max="4595" width="4.28515625" customWidth="1"/>
    <col min="4596" max="4597" width="6.42578125" customWidth="1"/>
    <col min="4598" max="4598" width="4.140625" customWidth="1"/>
    <col min="4599" max="4599" width="5.140625" customWidth="1"/>
    <col min="4600" max="4600" width="5.42578125" customWidth="1"/>
    <col min="4601" max="4601" width="4" customWidth="1"/>
    <col min="4602" max="4602" width="6.42578125" customWidth="1"/>
    <col min="4603" max="4603" width="6.85546875" customWidth="1"/>
    <col min="4838" max="4838" width="3.28515625" customWidth="1"/>
    <col min="4839" max="4839" width="6.140625" customWidth="1"/>
    <col min="4840" max="4840" width="17.42578125" customWidth="1"/>
    <col min="4841" max="4842" width="29.42578125" customWidth="1"/>
    <col min="4843" max="4843" width="4.7109375" customWidth="1"/>
    <col min="4844" max="4844" width="1.7109375" customWidth="1"/>
    <col min="4845" max="4846" width="4.7109375" customWidth="1"/>
    <col min="4847" max="4847" width="1.7109375" customWidth="1"/>
    <col min="4848" max="4848" width="4.7109375" customWidth="1"/>
    <col min="4849" max="4849" width="4.28515625" customWidth="1"/>
    <col min="4850" max="4850" width="1.7109375" customWidth="1"/>
    <col min="4851" max="4851" width="4.28515625" customWidth="1"/>
    <col min="4852" max="4853" width="6.42578125" customWidth="1"/>
    <col min="4854" max="4854" width="4.140625" customWidth="1"/>
    <col min="4855" max="4855" width="5.140625" customWidth="1"/>
    <col min="4856" max="4856" width="5.42578125" customWidth="1"/>
    <col min="4857" max="4857" width="4" customWidth="1"/>
    <col min="4858" max="4858" width="6.42578125" customWidth="1"/>
    <col min="4859" max="4859" width="6.85546875" customWidth="1"/>
    <col min="5094" max="5094" width="3.28515625" customWidth="1"/>
    <col min="5095" max="5095" width="6.140625" customWidth="1"/>
    <col min="5096" max="5096" width="17.42578125" customWidth="1"/>
    <col min="5097" max="5098" width="29.42578125" customWidth="1"/>
    <col min="5099" max="5099" width="4.7109375" customWidth="1"/>
    <col min="5100" max="5100" width="1.7109375" customWidth="1"/>
    <col min="5101" max="5102" width="4.7109375" customWidth="1"/>
    <col min="5103" max="5103" width="1.7109375" customWidth="1"/>
    <col min="5104" max="5104" width="4.7109375" customWidth="1"/>
    <col min="5105" max="5105" width="4.28515625" customWidth="1"/>
    <col min="5106" max="5106" width="1.7109375" customWidth="1"/>
    <col min="5107" max="5107" width="4.28515625" customWidth="1"/>
    <col min="5108" max="5109" width="6.42578125" customWidth="1"/>
    <col min="5110" max="5110" width="4.140625" customWidth="1"/>
    <col min="5111" max="5111" width="5.140625" customWidth="1"/>
    <col min="5112" max="5112" width="5.42578125" customWidth="1"/>
    <col min="5113" max="5113" width="4" customWidth="1"/>
    <col min="5114" max="5114" width="6.42578125" customWidth="1"/>
    <col min="5115" max="5115" width="6.85546875" customWidth="1"/>
    <col min="5350" max="5350" width="3.28515625" customWidth="1"/>
    <col min="5351" max="5351" width="6.140625" customWidth="1"/>
    <col min="5352" max="5352" width="17.42578125" customWidth="1"/>
    <col min="5353" max="5354" width="29.42578125" customWidth="1"/>
    <col min="5355" max="5355" width="4.7109375" customWidth="1"/>
    <col min="5356" max="5356" width="1.7109375" customWidth="1"/>
    <col min="5357" max="5358" width="4.7109375" customWidth="1"/>
    <col min="5359" max="5359" width="1.7109375" customWidth="1"/>
    <col min="5360" max="5360" width="4.7109375" customWidth="1"/>
    <col min="5361" max="5361" width="4.28515625" customWidth="1"/>
    <col min="5362" max="5362" width="1.7109375" customWidth="1"/>
    <col min="5363" max="5363" width="4.28515625" customWidth="1"/>
    <col min="5364" max="5365" width="6.42578125" customWidth="1"/>
    <col min="5366" max="5366" width="4.140625" customWidth="1"/>
    <col min="5367" max="5367" width="5.140625" customWidth="1"/>
    <col min="5368" max="5368" width="5.42578125" customWidth="1"/>
    <col min="5369" max="5369" width="4" customWidth="1"/>
    <col min="5370" max="5370" width="6.42578125" customWidth="1"/>
    <col min="5371" max="5371" width="6.85546875" customWidth="1"/>
    <col min="5606" max="5606" width="3.28515625" customWidth="1"/>
    <col min="5607" max="5607" width="6.140625" customWidth="1"/>
    <col min="5608" max="5608" width="17.42578125" customWidth="1"/>
    <col min="5609" max="5610" width="29.42578125" customWidth="1"/>
    <col min="5611" max="5611" width="4.7109375" customWidth="1"/>
    <col min="5612" max="5612" width="1.7109375" customWidth="1"/>
    <col min="5613" max="5614" width="4.7109375" customWidth="1"/>
    <col min="5615" max="5615" width="1.7109375" customWidth="1"/>
    <col min="5616" max="5616" width="4.7109375" customWidth="1"/>
    <col min="5617" max="5617" width="4.28515625" customWidth="1"/>
    <col min="5618" max="5618" width="1.7109375" customWidth="1"/>
    <col min="5619" max="5619" width="4.28515625" customWidth="1"/>
    <col min="5620" max="5621" width="6.42578125" customWidth="1"/>
    <col min="5622" max="5622" width="4.140625" customWidth="1"/>
    <col min="5623" max="5623" width="5.140625" customWidth="1"/>
    <col min="5624" max="5624" width="5.42578125" customWidth="1"/>
    <col min="5625" max="5625" width="4" customWidth="1"/>
    <col min="5626" max="5626" width="6.42578125" customWidth="1"/>
    <col min="5627" max="5627" width="6.85546875" customWidth="1"/>
    <col min="5862" max="5862" width="3.28515625" customWidth="1"/>
    <col min="5863" max="5863" width="6.140625" customWidth="1"/>
    <col min="5864" max="5864" width="17.42578125" customWidth="1"/>
    <col min="5865" max="5866" width="29.42578125" customWidth="1"/>
    <col min="5867" max="5867" width="4.7109375" customWidth="1"/>
    <col min="5868" max="5868" width="1.7109375" customWidth="1"/>
    <col min="5869" max="5870" width="4.7109375" customWidth="1"/>
    <col min="5871" max="5871" width="1.7109375" customWidth="1"/>
    <col min="5872" max="5872" width="4.7109375" customWidth="1"/>
    <col min="5873" max="5873" width="4.28515625" customWidth="1"/>
    <col min="5874" max="5874" width="1.7109375" customWidth="1"/>
    <col min="5875" max="5875" width="4.28515625" customWidth="1"/>
    <col min="5876" max="5877" width="6.42578125" customWidth="1"/>
    <col min="5878" max="5878" width="4.140625" customWidth="1"/>
    <col min="5879" max="5879" width="5.140625" customWidth="1"/>
    <col min="5880" max="5880" width="5.42578125" customWidth="1"/>
    <col min="5881" max="5881" width="4" customWidth="1"/>
    <col min="5882" max="5882" width="6.42578125" customWidth="1"/>
    <col min="5883" max="5883" width="6.85546875" customWidth="1"/>
    <col min="6118" max="6118" width="3.28515625" customWidth="1"/>
    <col min="6119" max="6119" width="6.140625" customWidth="1"/>
    <col min="6120" max="6120" width="17.42578125" customWidth="1"/>
    <col min="6121" max="6122" width="29.42578125" customWidth="1"/>
    <col min="6123" max="6123" width="4.7109375" customWidth="1"/>
    <col min="6124" max="6124" width="1.7109375" customWidth="1"/>
    <col min="6125" max="6126" width="4.7109375" customWidth="1"/>
    <col min="6127" max="6127" width="1.7109375" customWidth="1"/>
    <col min="6128" max="6128" width="4.7109375" customWidth="1"/>
    <col min="6129" max="6129" width="4.28515625" customWidth="1"/>
    <col min="6130" max="6130" width="1.7109375" customWidth="1"/>
    <col min="6131" max="6131" width="4.28515625" customWidth="1"/>
    <col min="6132" max="6133" width="6.42578125" customWidth="1"/>
    <col min="6134" max="6134" width="4.140625" customWidth="1"/>
    <col min="6135" max="6135" width="5.140625" customWidth="1"/>
    <col min="6136" max="6136" width="5.42578125" customWidth="1"/>
    <col min="6137" max="6137" width="4" customWidth="1"/>
    <col min="6138" max="6138" width="6.42578125" customWidth="1"/>
    <col min="6139" max="6139" width="6.85546875" customWidth="1"/>
    <col min="6374" max="6374" width="3.28515625" customWidth="1"/>
    <col min="6375" max="6375" width="6.140625" customWidth="1"/>
    <col min="6376" max="6376" width="17.42578125" customWidth="1"/>
    <col min="6377" max="6378" width="29.42578125" customWidth="1"/>
    <col min="6379" max="6379" width="4.7109375" customWidth="1"/>
    <col min="6380" max="6380" width="1.7109375" customWidth="1"/>
    <col min="6381" max="6382" width="4.7109375" customWidth="1"/>
    <col min="6383" max="6383" width="1.7109375" customWidth="1"/>
    <col min="6384" max="6384" width="4.7109375" customWidth="1"/>
    <col min="6385" max="6385" width="4.28515625" customWidth="1"/>
    <col min="6386" max="6386" width="1.7109375" customWidth="1"/>
    <col min="6387" max="6387" width="4.28515625" customWidth="1"/>
    <col min="6388" max="6389" width="6.42578125" customWidth="1"/>
    <col min="6390" max="6390" width="4.140625" customWidth="1"/>
    <col min="6391" max="6391" width="5.140625" customWidth="1"/>
    <col min="6392" max="6392" width="5.42578125" customWidth="1"/>
    <col min="6393" max="6393" width="4" customWidth="1"/>
    <col min="6394" max="6394" width="6.42578125" customWidth="1"/>
    <col min="6395" max="6395" width="6.85546875" customWidth="1"/>
    <col min="6630" max="6630" width="3.28515625" customWidth="1"/>
    <col min="6631" max="6631" width="6.140625" customWidth="1"/>
    <col min="6632" max="6632" width="17.42578125" customWidth="1"/>
    <col min="6633" max="6634" width="29.42578125" customWidth="1"/>
    <col min="6635" max="6635" width="4.7109375" customWidth="1"/>
    <col min="6636" max="6636" width="1.7109375" customWidth="1"/>
    <col min="6637" max="6638" width="4.7109375" customWidth="1"/>
    <col min="6639" max="6639" width="1.7109375" customWidth="1"/>
    <col min="6640" max="6640" width="4.7109375" customWidth="1"/>
    <col min="6641" max="6641" width="4.28515625" customWidth="1"/>
    <col min="6642" max="6642" width="1.7109375" customWidth="1"/>
    <col min="6643" max="6643" width="4.28515625" customWidth="1"/>
    <col min="6644" max="6645" width="6.42578125" customWidth="1"/>
    <col min="6646" max="6646" width="4.140625" customWidth="1"/>
    <col min="6647" max="6647" width="5.140625" customWidth="1"/>
    <col min="6648" max="6648" width="5.42578125" customWidth="1"/>
    <col min="6649" max="6649" width="4" customWidth="1"/>
    <col min="6650" max="6650" width="6.42578125" customWidth="1"/>
    <col min="6651" max="6651" width="6.85546875" customWidth="1"/>
    <col min="6886" max="6886" width="3.28515625" customWidth="1"/>
    <col min="6887" max="6887" width="6.140625" customWidth="1"/>
    <col min="6888" max="6888" width="17.42578125" customWidth="1"/>
    <col min="6889" max="6890" width="29.42578125" customWidth="1"/>
    <col min="6891" max="6891" width="4.7109375" customWidth="1"/>
    <col min="6892" max="6892" width="1.7109375" customWidth="1"/>
    <col min="6893" max="6894" width="4.7109375" customWidth="1"/>
    <col min="6895" max="6895" width="1.7109375" customWidth="1"/>
    <col min="6896" max="6896" width="4.7109375" customWidth="1"/>
    <col min="6897" max="6897" width="4.28515625" customWidth="1"/>
    <col min="6898" max="6898" width="1.7109375" customWidth="1"/>
    <col min="6899" max="6899" width="4.28515625" customWidth="1"/>
    <col min="6900" max="6901" width="6.42578125" customWidth="1"/>
    <col min="6902" max="6902" width="4.140625" customWidth="1"/>
    <col min="6903" max="6903" width="5.140625" customWidth="1"/>
    <col min="6904" max="6904" width="5.42578125" customWidth="1"/>
    <col min="6905" max="6905" width="4" customWidth="1"/>
    <col min="6906" max="6906" width="6.42578125" customWidth="1"/>
    <col min="6907" max="6907" width="6.85546875" customWidth="1"/>
    <col min="7142" max="7142" width="3.28515625" customWidth="1"/>
    <col min="7143" max="7143" width="6.140625" customWidth="1"/>
    <col min="7144" max="7144" width="17.42578125" customWidth="1"/>
    <col min="7145" max="7146" width="29.42578125" customWidth="1"/>
    <col min="7147" max="7147" width="4.7109375" customWidth="1"/>
    <col min="7148" max="7148" width="1.7109375" customWidth="1"/>
    <col min="7149" max="7150" width="4.7109375" customWidth="1"/>
    <col min="7151" max="7151" width="1.7109375" customWidth="1"/>
    <col min="7152" max="7152" width="4.7109375" customWidth="1"/>
    <col min="7153" max="7153" width="4.28515625" customWidth="1"/>
    <col min="7154" max="7154" width="1.7109375" customWidth="1"/>
    <col min="7155" max="7155" width="4.28515625" customWidth="1"/>
    <col min="7156" max="7157" width="6.42578125" customWidth="1"/>
    <col min="7158" max="7158" width="4.140625" customWidth="1"/>
    <col min="7159" max="7159" width="5.140625" customWidth="1"/>
    <col min="7160" max="7160" width="5.42578125" customWidth="1"/>
    <col min="7161" max="7161" width="4" customWidth="1"/>
    <col min="7162" max="7162" width="6.42578125" customWidth="1"/>
    <col min="7163" max="7163" width="6.85546875" customWidth="1"/>
    <col min="7398" max="7398" width="3.28515625" customWidth="1"/>
    <col min="7399" max="7399" width="6.140625" customWidth="1"/>
    <col min="7400" max="7400" width="17.42578125" customWidth="1"/>
    <col min="7401" max="7402" width="29.42578125" customWidth="1"/>
    <col min="7403" max="7403" width="4.7109375" customWidth="1"/>
    <col min="7404" max="7404" width="1.7109375" customWidth="1"/>
    <col min="7405" max="7406" width="4.7109375" customWidth="1"/>
    <col min="7407" max="7407" width="1.7109375" customWidth="1"/>
    <col min="7408" max="7408" width="4.7109375" customWidth="1"/>
    <col min="7409" max="7409" width="4.28515625" customWidth="1"/>
    <col min="7410" max="7410" width="1.7109375" customWidth="1"/>
    <col min="7411" max="7411" width="4.28515625" customWidth="1"/>
    <col min="7412" max="7413" width="6.42578125" customWidth="1"/>
    <col min="7414" max="7414" width="4.140625" customWidth="1"/>
    <col min="7415" max="7415" width="5.140625" customWidth="1"/>
    <col min="7416" max="7416" width="5.42578125" customWidth="1"/>
    <col min="7417" max="7417" width="4" customWidth="1"/>
    <col min="7418" max="7418" width="6.42578125" customWidth="1"/>
    <col min="7419" max="7419" width="6.85546875" customWidth="1"/>
    <col min="7654" max="7654" width="3.28515625" customWidth="1"/>
    <col min="7655" max="7655" width="6.140625" customWidth="1"/>
    <col min="7656" max="7656" width="17.42578125" customWidth="1"/>
    <col min="7657" max="7658" width="29.42578125" customWidth="1"/>
    <col min="7659" max="7659" width="4.7109375" customWidth="1"/>
    <col min="7660" max="7660" width="1.7109375" customWidth="1"/>
    <col min="7661" max="7662" width="4.7109375" customWidth="1"/>
    <col min="7663" max="7663" width="1.7109375" customWidth="1"/>
    <col min="7664" max="7664" width="4.7109375" customWidth="1"/>
    <col min="7665" max="7665" width="4.28515625" customWidth="1"/>
    <col min="7666" max="7666" width="1.7109375" customWidth="1"/>
    <col min="7667" max="7667" width="4.28515625" customWidth="1"/>
    <col min="7668" max="7669" width="6.42578125" customWidth="1"/>
    <col min="7670" max="7670" width="4.140625" customWidth="1"/>
    <col min="7671" max="7671" width="5.140625" customWidth="1"/>
    <col min="7672" max="7672" width="5.42578125" customWidth="1"/>
    <col min="7673" max="7673" width="4" customWidth="1"/>
    <col min="7674" max="7674" width="6.42578125" customWidth="1"/>
    <col min="7675" max="7675" width="6.85546875" customWidth="1"/>
    <col min="7910" max="7910" width="3.28515625" customWidth="1"/>
    <col min="7911" max="7911" width="6.140625" customWidth="1"/>
    <col min="7912" max="7912" width="17.42578125" customWidth="1"/>
    <col min="7913" max="7914" width="29.42578125" customWidth="1"/>
    <col min="7915" max="7915" width="4.7109375" customWidth="1"/>
    <col min="7916" max="7916" width="1.7109375" customWidth="1"/>
    <col min="7917" max="7918" width="4.7109375" customWidth="1"/>
    <col min="7919" max="7919" width="1.7109375" customWidth="1"/>
    <col min="7920" max="7920" width="4.7109375" customWidth="1"/>
    <col min="7921" max="7921" width="4.28515625" customWidth="1"/>
    <col min="7922" max="7922" width="1.7109375" customWidth="1"/>
    <col min="7923" max="7923" width="4.28515625" customWidth="1"/>
    <col min="7924" max="7925" width="6.42578125" customWidth="1"/>
    <col min="7926" max="7926" width="4.140625" customWidth="1"/>
    <col min="7927" max="7927" width="5.140625" customWidth="1"/>
    <col min="7928" max="7928" width="5.42578125" customWidth="1"/>
    <col min="7929" max="7929" width="4" customWidth="1"/>
    <col min="7930" max="7930" width="6.42578125" customWidth="1"/>
    <col min="7931" max="7931" width="6.85546875" customWidth="1"/>
    <col min="8166" max="8166" width="3.28515625" customWidth="1"/>
    <col min="8167" max="8167" width="6.140625" customWidth="1"/>
    <col min="8168" max="8168" width="17.42578125" customWidth="1"/>
    <col min="8169" max="8170" width="29.42578125" customWidth="1"/>
    <col min="8171" max="8171" width="4.7109375" customWidth="1"/>
    <col min="8172" max="8172" width="1.7109375" customWidth="1"/>
    <col min="8173" max="8174" width="4.7109375" customWidth="1"/>
    <col min="8175" max="8175" width="1.7109375" customWidth="1"/>
    <col min="8176" max="8176" width="4.7109375" customWidth="1"/>
    <col min="8177" max="8177" width="4.28515625" customWidth="1"/>
    <col min="8178" max="8178" width="1.7109375" customWidth="1"/>
    <col min="8179" max="8179" width="4.28515625" customWidth="1"/>
    <col min="8180" max="8181" width="6.42578125" customWidth="1"/>
    <col min="8182" max="8182" width="4.140625" customWidth="1"/>
    <col min="8183" max="8183" width="5.140625" customWidth="1"/>
    <col min="8184" max="8184" width="5.42578125" customWidth="1"/>
    <col min="8185" max="8185" width="4" customWidth="1"/>
    <col min="8186" max="8186" width="6.42578125" customWidth="1"/>
    <col min="8187" max="8187" width="6.85546875" customWidth="1"/>
    <col min="8422" max="8422" width="3.28515625" customWidth="1"/>
    <col min="8423" max="8423" width="6.140625" customWidth="1"/>
    <col min="8424" max="8424" width="17.42578125" customWidth="1"/>
    <col min="8425" max="8426" width="29.42578125" customWidth="1"/>
    <col min="8427" max="8427" width="4.7109375" customWidth="1"/>
    <col min="8428" max="8428" width="1.7109375" customWidth="1"/>
    <col min="8429" max="8430" width="4.7109375" customWidth="1"/>
    <col min="8431" max="8431" width="1.7109375" customWidth="1"/>
    <col min="8432" max="8432" width="4.7109375" customWidth="1"/>
    <col min="8433" max="8433" width="4.28515625" customWidth="1"/>
    <col min="8434" max="8434" width="1.7109375" customWidth="1"/>
    <col min="8435" max="8435" width="4.28515625" customWidth="1"/>
    <col min="8436" max="8437" width="6.42578125" customWidth="1"/>
    <col min="8438" max="8438" width="4.140625" customWidth="1"/>
    <col min="8439" max="8439" width="5.140625" customWidth="1"/>
    <col min="8440" max="8440" width="5.42578125" customWidth="1"/>
    <col min="8441" max="8441" width="4" customWidth="1"/>
    <col min="8442" max="8442" width="6.42578125" customWidth="1"/>
    <col min="8443" max="8443" width="6.85546875" customWidth="1"/>
    <col min="8678" max="8678" width="3.28515625" customWidth="1"/>
    <col min="8679" max="8679" width="6.140625" customWidth="1"/>
    <col min="8680" max="8680" width="17.42578125" customWidth="1"/>
    <col min="8681" max="8682" width="29.42578125" customWidth="1"/>
    <col min="8683" max="8683" width="4.7109375" customWidth="1"/>
    <col min="8684" max="8684" width="1.7109375" customWidth="1"/>
    <col min="8685" max="8686" width="4.7109375" customWidth="1"/>
    <col min="8687" max="8687" width="1.7109375" customWidth="1"/>
    <col min="8688" max="8688" width="4.7109375" customWidth="1"/>
    <col min="8689" max="8689" width="4.28515625" customWidth="1"/>
    <col min="8690" max="8690" width="1.7109375" customWidth="1"/>
    <col min="8691" max="8691" width="4.28515625" customWidth="1"/>
    <col min="8692" max="8693" width="6.42578125" customWidth="1"/>
    <col min="8694" max="8694" width="4.140625" customWidth="1"/>
    <col min="8695" max="8695" width="5.140625" customWidth="1"/>
    <col min="8696" max="8696" width="5.42578125" customWidth="1"/>
    <col min="8697" max="8697" width="4" customWidth="1"/>
    <col min="8698" max="8698" width="6.42578125" customWidth="1"/>
    <col min="8699" max="8699" width="6.85546875" customWidth="1"/>
    <col min="8934" max="8934" width="3.28515625" customWidth="1"/>
    <col min="8935" max="8935" width="6.140625" customWidth="1"/>
    <col min="8936" max="8936" width="17.42578125" customWidth="1"/>
    <col min="8937" max="8938" width="29.42578125" customWidth="1"/>
    <col min="8939" max="8939" width="4.7109375" customWidth="1"/>
    <col min="8940" max="8940" width="1.7109375" customWidth="1"/>
    <col min="8941" max="8942" width="4.7109375" customWidth="1"/>
    <col min="8943" max="8943" width="1.7109375" customWidth="1"/>
    <col min="8944" max="8944" width="4.7109375" customWidth="1"/>
    <col min="8945" max="8945" width="4.28515625" customWidth="1"/>
    <col min="8946" max="8946" width="1.7109375" customWidth="1"/>
    <col min="8947" max="8947" width="4.28515625" customWidth="1"/>
    <col min="8948" max="8949" width="6.42578125" customWidth="1"/>
    <col min="8950" max="8950" width="4.140625" customWidth="1"/>
    <col min="8951" max="8951" width="5.140625" customWidth="1"/>
    <col min="8952" max="8952" width="5.42578125" customWidth="1"/>
    <col min="8953" max="8953" width="4" customWidth="1"/>
    <col min="8954" max="8954" width="6.42578125" customWidth="1"/>
    <col min="8955" max="8955" width="6.85546875" customWidth="1"/>
    <col min="9190" max="9190" width="3.28515625" customWidth="1"/>
    <col min="9191" max="9191" width="6.140625" customWidth="1"/>
    <col min="9192" max="9192" width="17.42578125" customWidth="1"/>
    <col min="9193" max="9194" width="29.42578125" customWidth="1"/>
    <col min="9195" max="9195" width="4.7109375" customWidth="1"/>
    <col min="9196" max="9196" width="1.7109375" customWidth="1"/>
    <col min="9197" max="9198" width="4.7109375" customWidth="1"/>
    <col min="9199" max="9199" width="1.7109375" customWidth="1"/>
    <col min="9200" max="9200" width="4.7109375" customWidth="1"/>
    <col min="9201" max="9201" width="4.28515625" customWidth="1"/>
    <col min="9202" max="9202" width="1.7109375" customWidth="1"/>
    <col min="9203" max="9203" width="4.28515625" customWidth="1"/>
    <col min="9204" max="9205" width="6.42578125" customWidth="1"/>
    <col min="9206" max="9206" width="4.140625" customWidth="1"/>
    <col min="9207" max="9207" width="5.140625" customWidth="1"/>
    <col min="9208" max="9208" width="5.42578125" customWidth="1"/>
    <col min="9209" max="9209" width="4" customWidth="1"/>
    <col min="9210" max="9210" width="6.42578125" customWidth="1"/>
    <col min="9211" max="9211" width="6.85546875" customWidth="1"/>
    <col min="9446" max="9446" width="3.28515625" customWidth="1"/>
    <col min="9447" max="9447" width="6.140625" customWidth="1"/>
    <col min="9448" max="9448" width="17.42578125" customWidth="1"/>
    <col min="9449" max="9450" width="29.42578125" customWidth="1"/>
    <col min="9451" max="9451" width="4.7109375" customWidth="1"/>
    <col min="9452" max="9452" width="1.7109375" customWidth="1"/>
    <col min="9453" max="9454" width="4.7109375" customWidth="1"/>
    <col min="9455" max="9455" width="1.7109375" customWidth="1"/>
    <col min="9456" max="9456" width="4.7109375" customWidth="1"/>
    <col min="9457" max="9457" width="4.28515625" customWidth="1"/>
    <col min="9458" max="9458" width="1.7109375" customWidth="1"/>
    <col min="9459" max="9459" width="4.28515625" customWidth="1"/>
    <col min="9460" max="9461" width="6.42578125" customWidth="1"/>
    <col min="9462" max="9462" width="4.140625" customWidth="1"/>
    <col min="9463" max="9463" width="5.140625" customWidth="1"/>
    <col min="9464" max="9464" width="5.42578125" customWidth="1"/>
    <col min="9465" max="9465" width="4" customWidth="1"/>
    <col min="9466" max="9466" width="6.42578125" customWidth="1"/>
    <col min="9467" max="9467" width="6.85546875" customWidth="1"/>
    <col min="9702" max="9702" width="3.28515625" customWidth="1"/>
    <col min="9703" max="9703" width="6.140625" customWidth="1"/>
    <col min="9704" max="9704" width="17.42578125" customWidth="1"/>
    <col min="9705" max="9706" width="29.42578125" customWidth="1"/>
    <col min="9707" max="9707" width="4.7109375" customWidth="1"/>
    <col min="9708" max="9708" width="1.7109375" customWidth="1"/>
    <col min="9709" max="9710" width="4.7109375" customWidth="1"/>
    <col min="9711" max="9711" width="1.7109375" customWidth="1"/>
    <col min="9712" max="9712" width="4.7109375" customWidth="1"/>
    <col min="9713" max="9713" width="4.28515625" customWidth="1"/>
    <col min="9714" max="9714" width="1.7109375" customWidth="1"/>
    <col min="9715" max="9715" width="4.28515625" customWidth="1"/>
    <col min="9716" max="9717" width="6.42578125" customWidth="1"/>
    <col min="9718" max="9718" width="4.140625" customWidth="1"/>
    <col min="9719" max="9719" width="5.140625" customWidth="1"/>
    <col min="9720" max="9720" width="5.42578125" customWidth="1"/>
    <col min="9721" max="9721" width="4" customWidth="1"/>
    <col min="9722" max="9722" width="6.42578125" customWidth="1"/>
    <col min="9723" max="9723" width="6.85546875" customWidth="1"/>
    <col min="9958" max="9958" width="3.28515625" customWidth="1"/>
    <col min="9959" max="9959" width="6.140625" customWidth="1"/>
    <col min="9960" max="9960" width="17.42578125" customWidth="1"/>
    <col min="9961" max="9962" width="29.42578125" customWidth="1"/>
    <col min="9963" max="9963" width="4.7109375" customWidth="1"/>
    <col min="9964" max="9964" width="1.7109375" customWidth="1"/>
    <col min="9965" max="9966" width="4.7109375" customWidth="1"/>
    <col min="9967" max="9967" width="1.7109375" customWidth="1"/>
    <col min="9968" max="9968" width="4.7109375" customWidth="1"/>
    <col min="9969" max="9969" width="4.28515625" customWidth="1"/>
    <col min="9970" max="9970" width="1.7109375" customWidth="1"/>
    <col min="9971" max="9971" width="4.28515625" customWidth="1"/>
    <col min="9972" max="9973" width="6.42578125" customWidth="1"/>
    <col min="9974" max="9974" width="4.140625" customWidth="1"/>
    <col min="9975" max="9975" width="5.140625" customWidth="1"/>
    <col min="9976" max="9976" width="5.42578125" customWidth="1"/>
    <col min="9977" max="9977" width="4" customWidth="1"/>
    <col min="9978" max="9978" width="6.42578125" customWidth="1"/>
    <col min="9979" max="9979" width="6.85546875" customWidth="1"/>
    <col min="10214" max="10214" width="3.28515625" customWidth="1"/>
    <col min="10215" max="10215" width="6.140625" customWidth="1"/>
    <col min="10216" max="10216" width="17.42578125" customWidth="1"/>
    <col min="10217" max="10218" width="29.42578125" customWidth="1"/>
    <col min="10219" max="10219" width="4.7109375" customWidth="1"/>
    <col min="10220" max="10220" width="1.7109375" customWidth="1"/>
    <col min="10221" max="10222" width="4.7109375" customWidth="1"/>
    <col min="10223" max="10223" width="1.7109375" customWidth="1"/>
    <col min="10224" max="10224" width="4.7109375" customWidth="1"/>
    <col min="10225" max="10225" width="4.28515625" customWidth="1"/>
    <col min="10226" max="10226" width="1.7109375" customWidth="1"/>
    <col min="10227" max="10227" width="4.28515625" customWidth="1"/>
    <col min="10228" max="10229" width="6.42578125" customWidth="1"/>
    <col min="10230" max="10230" width="4.140625" customWidth="1"/>
    <col min="10231" max="10231" width="5.140625" customWidth="1"/>
    <col min="10232" max="10232" width="5.42578125" customWidth="1"/>
    <col min="10233" max="10233" width="4" customWidth="1"/>
    <col min="10234" max="10234" width="6.42578125" customWidth="1"/>
    <col min="10235" max="10235" width="6.85546875" customWidth="1"/>
    <col min="10470" max="10470" width="3.28515625" customWidth="1"/>
    <col min="10471" max="10471" width="6.140625" customWidth="1"/>
    <col min="10472" max="10472" width="17.42578125" customWidth="1"/>
    <col min="10473" max="10474" width="29.42578125" customWidth="1"/>
    <col min="10475" max="10475" width="4.7109375" customWidth="1"/>
    <col min="10476" max="10476" width="1.7109375" customWidth="1"/>
    <col min="10477" max="10478" width="4.7109375" customWidth="1"/>
    <col min="10479" max="10479" width="1.7109375" customWidth="1"/>
    <col min="10480" max="10480" width="4.7109375" customWidth="1"/>
    <col min="10481" max="10481" width="4.28515625" customWidth="1"/>
    <col min="10482" max="10482" width="1.7109375" customWidth="1"/>
    <col min="10483" max="10483" width="4.28515625" customWidth="1"/>
    <col min="10484" max="10485" width="6.42578125" customWidth="1"/>
    <col min="10486" max="10486" width="4.140625" customWidth="1"/>
    <col min="10487" max="10487" width="5.140625" customWidth="1"/>
    <col min="10488" max="10488" width="5.42578125" customWidth="1"/>
    <col min="10489" max="10489" width="4" customWidth="1"/>
    <col min="10490" max="10490" width="6.42578125" customWidth="1"/>
    <col min="10491" max="10491" width="6.85546875" customWidth="1"/>
    <col min="10726" max="10726" width="3.28515625" customWidth="1"/>
    <col min="10727" max="10727" width="6.140625" customWidth="1"/>
    <col min="10728" max="10728" width="17.42578125" customWidth="1"/>
    <col min="10729" max="10730" width="29.42578125" customWidth="1"/>
    <col min="10731" max="10731" width="4.7109375" customWidth="1"/>
    <col min="10732" max="10732" width="1.7109375" customWidth="1"/>
    <col min="10733" max="10734" width="4.7109375" customWidth="1"/>
    <col min="10735" max="10735" width="1.7109375" customWidth="1"/>
    <col min="10736" max="10736" width="4.7109375" customWidth="1"/>
    <col min="10737" max="10737" width="4.28515625" customWidth="1"/>
    <col min="10738" max="10738" width="1.7109375" customWidth="1"/>
    <col min="10739" max="10739" width="4.28515625" customWidth="1"/>
    <col min="10740" max="10741" width="6.42578125" customWidth="1"/>
    <col min="10742" max="10742" width="4.140625" customWidth="1"/>
    <col min="10743" max="10743" width="5.140625" customWidth="1"/>
    <col min="10744" max="10744" width="5.42578125" customWidth="1"/>
    <col min="10745" max="10745" width="4" customWidth="1"/>
    <col min="10746" max="10746" width="6.42578125" customWidth="1"/>
    <col min="10747" max="10747" width="6.85546875" customWidth="1"/>
    <col min="10982" max="10982" width="3.28515625" customWidth="1"/>
    <col min="10983" max="10983" width="6.140625" customWidth="1"/>
    <col min="10984" max="10984" width="17.42578125" customWidth="1"/>
    <col min="10985" max="10986" width="29.42578125" customWidth="1"/>
    <col min="10987" max="10987" width="4.7109375" customWidth="1"/>
    <col min="10988" max="10988" width="1.7109375" customWidth="1"/>
    <col min="10989" max="10990" width="4.7109375" customWidth="1"/>
    <col min="10991" max="10991" width="1.7109375" customWidth="1"/>
    <col min="10992" max="10992" width="4.7109375" customWidth="1"/>
    <col min="10993" max="10993" width="4.28515625" customWidth="1"/>
    <col min="10994" max="10994" width="1.7109375" customWidth="1"/>
    <col min="10995" max="10995" width="4.28515625" customWidth="1"/>
    <col min="10996" max="10997" width="6.42578125" customWidth="1"/>
    <col min="10998" max="10998" width="4.140625" customWidth="1"/>
    <col min="10999" max="10999" width="5.140625" customWidth="1"/>
    <col min="11000" max="11000" width="5.42578125" customWidth="1"/>
    <col min="11001" max="11001" width="4" customWidth="1"/>
    <col min="11002" max="11002" width="6.42578125" customWidth="1"/>
    <col min="11003" max="11003" width="6.85546875" customWidth="1"/>
    <col min="11238" max="11238" width="3.28515625" customWidth="1"/>
    <col min="11239" max="11239" width="6.140625" customWidth="1"/>
    <col min="11240" max="11240" width="17.42578125" customWidth="1"/>
    <col min="11241" max="11242" width="29.42578125" customWidth="1"/>
    <col min="11243" max="11243" width="4.7109375" customWidth="1"/>
    <col min="11244" max="11244" width="1.7109375" customWidth="1"/>
    <col min="11245" max="11246" width="4.7109375" customWidth="1"/>
    <col min="11247" max="11247" width="1.7109375" customWidth="1"/>
    <col min="11248" max="11248" width="4.7109375" customWidth="1"/>
    <col min="11249" max="11249" width="4.28515625" customWidth="1"/>
    <col min="11250" max="11250" width="1.7109375" customWidth="1"/>
    <col min="11251" max="11251" width="4.28515625" customWidth="1"/>
    <col min="11252" max="11253" width="6.42578125" customWidth="1"/>
    <col min="11254" max="11254" width="4.140625" customWidth="1"/>
    <col min="11255" max="11255" width="5.140625" customWidth="1"/>
    <col min="11256" max="11256" width="5.42578125" customWidth="1"/>
    <col min="11257" max="11257" width="4" customWidth="1"/>
    <col min="11258" max="11258" width="6.42578125" customWidth="1"/>
    <col min="11259" max="11259" width="6.85546875" customWidth="1"/>
    <col min="11494" max="11494" width="3.28515625" customWidth="1"/>
    <col min="11495" max="11495" width="6.140625" customWidth="1"/>
    <col min="11496" max="11496" width="17.42578125" customWidth="1"/>
    <col min="11497" max="11498" width="29.42578125" customWidth="1"/>
    <col min="11499" max="11499" width="4.7109375" customWidth="1"/>
    <col min="11500" max="11500" width="1.7109375" customWidth="1"/>
    <col min="11501" max="11502" width="4.7109375" customWidth="1"/>
    <col min="11503" max="11503" width="1.7109375" customWidth="1"/>
    <col min="11504" max="11504" width="4.7109375" customWidth="1"/>
    <col min="11505" max="11505" width="4.28515625" customWidth="1"/>
    <col min="11506" max="11506" width="1.7109375" customWidth="1"/>
    <col min="11507" max="11507" width="4.28515625" customWidth="1"/>
    <col min="11508" max="11509" width="6.42578125" customWidth="1"/>
    <col min="11510" max="11510" width="4.140625" customWidth="1"/>
    <col min="11511" max="11511" width="5.140625" customWidth="1"/>
    <col min="11512" max="11512" width="5.42578125" customWidth="1"/>
    <col min="11513" max="11513" width="4" customWidth="1"/>
    <col min="11514" max="11514" width="6.42578125" customWidth="1"/>
    <col min="11515" max="11515" width="6.85546875" customWidth="1"/>
    <col min="11750" max="11750" width="3.28515625" customWidth="1"/>
    <col min="11751" max="11751" width="6.140625" customWidth="1"/>
    <col min="11752" max="11752" width="17.42578125" customWidth="1"/>
    <col min="11753" max="11754" width="29.42578125" customWidth="1"/>
    <col min="11755" max="11755" width="4.7109375" customWidth="1"/>
    <col min="11756" max="11756" width="1.7109375" customWidth="1"/>
    <col min="11757" max="11758" width="4.7109375" customWidth="1"/>
    <col min="11759" max="11759" width="1.7109375" customWidth="1"/>
    <col min="11760" max="11760" width="4.7109375" customWidth="1"/>
    <col min="11761" max="11761" width="4.28515625" customWidth="1"/>
    <col min="11762" max="11762" width="1.7109375" customWidth="1"/>
    <col min="11763" max="11763" width="4.28515625" customWidth="1"/>
    <col min="11764" max="11765" width="6.42578125" customWidth="1"/>
    <col min="11766" max="11766" width="4.140625" customWidth="1"/>
    <col min="11767" max="11767" width="5.140625" customWidth="1"/>
    <col min="11768" max="11768" width="5.42578125" customWidth="1"/>
    <col min="11769" max="11769" width="4" customWidth="1"/>
    <col min="11770" max="11770" width="6.42578125" customWidth="1"/>
    <col min="11771" max="11771" width="6.85546875" customWidth="1"/>
    <col min="12006" max="12006" width="3.28515625" customWidth="1"/>
    <col min="12007" max="12007" width="6.140625" customWidth="1"/>
    <col min="12008" max="12008" width="17.42578125" customWidth="1"/>
    <col min="12009" max="12010" width="29.42578125" customWidth="1"/>
    <col min="12011" max="12011" width="4.7109375" customWidth="1"/>
    <col min="12012" max="12012" width="1.7109375" customWidth="1"/>
    <col min="12013" max="12014" width="4.7109375" customWidth="1"/>
    <col min="12015" max="12015" width="1.7109375" customWidth="1"/>
    <col min="12016" max="12016" width="4.7109375" customWidth="1"/>
    <col min="12017" max="12017" width="4.28515625" customWidth="1"/>
    <col min="12018" max="12018" width="1.7109375" customWidth="1"/>
    <col min="12019" max="12019" width="4.28515625" customWidth="1"/>
    <col min="12020" max="12021" width="6.42578125" customWidth="1"/>
    <col min="12022" max="12022" width="4.140625" customWidth="1"/>
    <col min="12023" max="12023" width="5.140625" customWidth="1"/>
    <col min="12024" max="12024" width="5.42578125" customWidth="1"/>
    <col min="12025" max="12025" width="4" customWidth="1"/>
    <col min="12026" max="12026" width="6.42578125" customWidth="1"/>
    <col min="12027" max="12027" width="6.85546875" customWidth="1"/>
    <col min="12262" max="12262" width="3.28515625" customWidth="1"/>
    <col min="12263" max="12263" width="6.140625" customWidth="1"/>
    <col min="12264" max="12264" width="17.42578125" customWidth="1"/>
    <col min="12265" max="12266" width="29.42578125" customWidth="1"/>
    <col min="12267" max="12267" width="4.7109375" customWidth="1"/>
    <col min="12268" max="12268" width="1.7109375" customWidth="1"/>
    <col min="12269" max="12270" width="4.7109375" customWidth="1"/>
    <col min="12271" max="12271" width="1.7109375" customWidth="1"/>
    <col min="12272" max="12272" width="4.7109375" customWidth="1"/>
    <col min="12273" max="12273" width="4.28515625" customWidth="1"/>
    <col min="12274" max="12274" width="1.7109375" customWidth="1"/>
    <col min="12275" max="12275" width="4.28515625" customWidth="1"/>
    <col min="12276" max="12277" width="6.42578125" customWidth="1"/>
    <col min="12278" max="12278" width="4.140625" customWidth="1"/>
    <col min="12279" max="12279" width="5.140625" customWidth="1"/>
    <col min="12280" max="12280" width="5.42578125" customWidth="1"/>
    <col min="12281" max="12281" width="4" customWidth="1"/>
    <col min="12282" max="12282" width="6.42578125" customWidth="1"/>
    <col min="12283" max="12283" width="6.85546875" customWidth="1"/>
    <col min="12518" max="12518" width="3.28515625" customWidth="1"/>
    <col min="12519" max="12519" width="6.140625" customWidth="1"/>
    <col min="12520" max="12520" width="17.42578125" customWidth="1"/>
    <col min="12521" max="12522" width="29.42578125" customWidth="1"/>
    <col min="12523" max="12523" width="4.7109375" customWidth="1"/>
    <col min="12524" max="12524" width="1.7109375" customWidth="1"/>
    <col min="12525" max="12526" width="4.7109375" customWidth="1"/>
    <col min="12527" max="12527" width="1.7109375" customWidth="1"/>
    <col min="12528" max="12528" width="4.7109375" customWidth="1"/>
    <col min="12529" max="12529" width="4.28515625" customWidth="1"/>
    <col min="12530" max="12530" width="1.7109375" customWidth="1"/>
    <col min="12531" max="12531" width="4.28515625" customWidth="1"/>
    <col min="12532" max="12533" width="6.42578125" customWidth="1"/>
    <col min="12534" max="12534" width="4.140625" customWidth="1"/>
    <col min="12535" max="12535" width="5.140625" customWidth="1"/>
    <col min="12536" max="12536" width="5.42578125" customWidth="1"/>
    <col min="12537" max="12537" width="4" customWidth="1"/>
    <col min="12538" max="12538" width="6.42578125" customWidth="1"/>
    <col min="12539" max="12539" width="6.85546875" customWidth="1"/>
    <col min="12774" max="12774" width="3.28515625" customWidth="1"/>
    <col min="12775" max="12775" width="6.140625" customWidth="1"/>
    <col min="12776" max="12776" width="17.42578125" customWidth="1"/>
    <col min="12777" max="12778" width="29.42578125" customWidth="1"/>
    <col min="12779" max="12779" width="4.7109375" customWidth="1"/>
    <col min="12780" max="12780" width="1.7109375" customWidth="1"/>
    <col min="12781" max="12782" width="4.7109375" customWidth="1"/>
    <col min="12783" max="12783" width="1.7109375" customWidth="1"/>
    <col min="12784" max="12784" width="4.7109375" customWidth="1"/>
    <col min="12785" max="12785" width="4.28515625" customWidth="1"/>
    <col min="12786" max="12786" width="1.7109375" customWidth="1"/>
    <col min="12787" max="12787" width="4.28515625" customWidth="1"/>
    <col min="12788" max="12789" width="6.42578125" customWidth="1"/>
    <col min="12790" max="12790" width="4.140625" customWidth="1"/>
    <col min="12791" max="12791" width="5.140625" customWidth="1"/>
    <col min="12792" max="12792" width="5.42578125" customWidth="1"/>
    <col min="12793" max="12793" width="4" customWidth="1"/>
    <col min="12794" max="12794" width="6.42578125" customWidth="1"/>
    <col min="12795" max="12795" width="6.85546875" customWidth="1"/>
    <col min="13030" max="13030" width="3.28515625" customWidth="1"/>
    <col min="13031" max="13031" width="6.140625" customWidth="1"/>
    <col min="13032" max="13032" width="17.42578125" customWidth="1"/>
    <col min="13033" max="13034" width="29.42578125" customWidth="1"/>
    <col min="13035" max="13035" width="4.7109375" customWidth="1"/>
    <col min="13036" max="13036" width="1.7109375" customWidth="1"/>
    <col min="13037" max="13038" width="4.7109375" customWidth="1"/>
    <col min="13039" max="13039" width="1.7109375" customWidth="1"/>
    <col min="13040" max="13040" width="4.7109375" customWidth="1"/>
    <col min="13041" max="13041" width="4.28515625" customWidth="1"/>
    <col min="13042" max="13042" width="1.7109375" customWidth="1"/>
    <col min="13043" max="13043" width="4.28515625" customWidth="1"/>
    <col min="13044" max="13045" width="6.42578125" customWidth="1"/>
    <col min="13046" max="13046" width="4.140625" customWidth="1"/>
    <col min="13047" max="13047" width="5.140625" customWidth="1"/>
    <col min="13048" max="13048" width="5.42578125" customWidth="1"/>
    <col min="13049" max="13049" width="4" customWidth="1"/>
    <col min="13050" max="13050" width="6.42578125" customWidth="1"/>
    <col min="13051" max="13051" width="6.85546875" customWidth="1"/>
    <col min="13286" max="13286" width="3.28515625" customWidth="1"/>
    <col min="13287" max="13287" width="6.140625" customWidth="1"/>
    <col min="13288" max="13288" width="17.42578125" customWidth="1"/>
    <col min="13289" max="13290" width="29.42578125" customWidth="1"/>
    <col min="13291" max="13291" width="4.7109375" customWidth="1"/>
    <col min="13292" max="13292" width="1.7109375" customWidth="1"/>
    <col min="13293" max="13294" width="4.7109375" customWidth="1"/>
    <col min="13295" max="13295" width="1.7109375" customWidth="1"/>
    <col min="13296" max="13296" width="4.7109375" customWidth="1"/>
    <col min="13297" max="13297" width="4.28515625" customWidth="1"/>
    <col min="13298" max="13298" width="1.7109375" customWidth="1"/>
    <col min="13299" max="13299" width="4.28515625" customWidth="1"/>
    <col min="13300" max="13301" width="6.42578125" customWidth="1"/>
    <col min="13302" max="13302" width="4.140625" customWidth="1"/>
    <col min="13303" max="13303" width="5.140625" customWidth="1"/>
    <col min="13304" max="13304" width="5.42578125" customWidth="1"/>
    <col min="13305" max="13305" width="4" customWidth="1"/>
    <col min="13306" max="13306" width="6.42578125" customWidth="1"/>
    <col min="13307" max="13307" width="6.85546875" customWidth="1"/>
    <col min="13542" max="13542" width="3.28515625" customWidth="1"/>
    <col min="13543" max="13543" width="6.140625" customWidth="1"/>
    <col min="13544" max="13544" width="17.42578125" customWidth="1"/>
    <col min="13545" max="13546" width="29.42578125" customWidth="1"/>
    <col min="13547" max="13547" width="4.7109375" customWidth="1"/>
    <col min="13548" max="13548" width="1.7109375" customWidth="1"/>
    <col min="13549" max="13550" width="4.7109375" customWidth="1"/>
    <col min="13551" max="13551" width="1.7109375" customWidth="1"/>
    <col min="13552" max="13552" width="4.7109375" customWidth="1"/>
    <col min="13553" max="13553" width="4.28515625" customWidth="1"/>
    <col min="13554" max="13554" width="1.7109375" customWidth="1"/>
    <col min="13555" max="13555" width="4.28515625" customWidth="1"/>
    <col min="13556" max="13557" width="6.42578125" customWidth="1"/>
    <col min="13558" max="13558" width="4.140625" customWidth="1"/>
    <col min="13559" max="13559" width="5.140625" customWidth="1"/>
    <col min="13560" max="13560" width="5.42578125" customWidth="1"/>
    <col min="13561" max="13561" width="4" customWidth="1"/>
    <col min="13562" max="13562" width="6.42578125" customWidth="1"/>
    <col min="13563" max="13563" width="6.85546875" customWidth="1"/>
    <col min="13798" max="13798" width="3.28515625" customWidth="1"/>
    <col min="13799" max="13799" width="6.140625" customWidth="1"/>
    <col min="13800" max="13800" width="17.42578125" customWidth="1"/>
    <col min="13801" max="13802" width="29.42578125" customWidth="1"/>
    <col min="13803" max="13803" width="4.7109375" customWidth="1"/>
    <col min="13804" max="13804" width="1.7109375" customWidth="1"/>
    <col min="13805" max="13806" width="4.7109375" customWidth="1"/>
    <col min="13807" max="13807" width="1.7109375" customWidth="1"/>
    <col min="13808" max="13808" width="4.7109375" customWidth="1"/>
    <col min="13809" max="13809" width="4.28515625" customWidth="1"/>
    <col min="13810" max="13810" width="1.7109375" customWidth="1"/>
    <col min="13811" max="13811" width="4.28515625" customWidth="1"/>
    <col min="13812" max="13813" width="6.42578125" customWidth="1"/>
    <col min="13814" max="13814" width="4.140625" customWidth="1"/>
    <col min="13815" max="13815" width="5.140625" customWidth="1"/>
    <col min="13816" max="13816" width="5.42578125" customWidth="1"/>
    <col min="13817" max="13817" width="4" customWidth="1"/>
    <col min="13818" max="13818" width="6.42578125" customWidth="1"/>
    <col min="13819" max="13819" width="6.85546875" customWidth="1"/>
    <col min="14054" max="14054" width="3.28515625" customWidth="1"/>
    <col min="14055" max="14055" width="6.140625" customWidth="1"/>
    <col min="14056" max="14056" width="17.42578125" customWidth="1"/>
    <col min="14057" max="14058" width="29.42578125" customWidth="1"/>
    <col min="14059" max="14059" width="4.7109375" customWidth="1"/>
    <col min="14060" max="14060" width="1.7109375" customWidth="1"/>
    <col min="14061" max="14062" width="4.7109375" customWidth="1"/>
    <col min="14063" max="14063" width="1.7109375" customWidth="1"/>
    <col min="14064" max="14064" width="4.7109375" customWidth="1"/>
    <col min="14065" max="14065" width="4.28515625" customWidth="1"/>
    <col min="14066" max="14066" width="1.7109375" customWidth="1"/>
    <col min="14067" max="14067" width="4.28515625" customWidth="1"/>
    <col min="14068" max="14069" width="6.42578125" customWidth="1"/>
    <col min="14070" max="14070" width="4.140625" customWidth="1"/>
    <col min="14071" max="14071" width="5.140625" customWidth="1"/>
    <col min="14072" max="14072" width="5.42578125" customWidth="1"/>
    <col min="14073" max="14073" width="4" customWidth="1"/>
    <col min="14074" max="14074" width="6.42578125" customWidth="1"/>
    <col min="14075" max="14075" width="6.85546875" customWidth="1"/>
    <col min="14310" max="14310" width="3.28515625" customWidth="1"/>
    <col min="14311" max="14311" width="6.140625" customWidth="1"/>
    <col min="14312" max="14312" width="17.42578125" customWidth="1"/>
    <col min="14313" max="14314" width="29.42578125" customWidth="1"/>
    <col min="14315" max="14315" width="4.7109375" customWidth="1"/>
    <col min="14316" max="14316" width="1.7109375" customWidth="1"/>
    <col min="14317" max="14318" width="4.7109375" customWidth="1"/>
    <col min="14319" max="14319" width="1.7109375" customWidth="1"/>
    <col min="14320" max="14320" width="4.7109375" customWidth="1"/>
    <col min="14321" max="14321" width="4.28515625" customWidth="1"/>
    <col min="14322" max="14322" width="1.7109375" customWidth="1"/>
    <col min="14323" max="14323" width="4.28515625" customWidth="1"/>
    <col min="14324" max="14325" width="6.42578125" customWidth="1"/>
    <col min="14326" max="14326" width="4.140625" customWidth="1"/>
    <col min="14327" max="14327" width="5.140625" customWidth="1"/>
    <col min="14328" max="14328" width="5.42578125" customWidth="1"/>
    <col min="14329" max="14329" width="4" customWidth="1"/>
    <col min="14330" max="14330" width="6.42578125" customWidth="1"/>
    <col min="14331" max="14331" width="6.85546875" customWidth="1"/>
    <col min="14566" max="14566" width="3.28515625" customWidth="1"/>
    <col min="14567" max="14567" width="6.140625" customWidth="1"/>
    <col min="14568" max="14568" width="17.42578125" customWidth="1"/>
    <col min="14569" max="14570" width="29.42578125" customWidth="1"/>
    <col min="14571" max="14571" width="4.7109375" customWidth="1"/>
    <col min="14572" max="14572" width="1.7109375" customWidth="1"/>
    <col min="14573" max="14574" width="4.7109375" customWidth="1"/>
    <col min="14575" max="14575" width="1.7109375" customWidth="1"/>
    <col min="14576" max="14576" width="4.7109375" customWidth="1"/>
    <col min="14577" max="14577" width="4.28515625" customWidth="1"/>
    <col min="14578" max="14578" width="1.7109375" customWidth="1"/>
    <col min="14579" max="14579" width="4.28515625" customWidth="1"/>
    <col min="14580" max="14581" width="6.42578125" customWidth="1"/>
    <col min="14582" max="14582" width="4.140625" customWidth="1"/>
    <col min="14583" max="14583" width="5.140625" customWidth="1"/>
    <col min="14584" max="14584" width="5.42578125" customWidth="1"/>
    <col min="14585" max="14585" width="4" customWidth="1"/>
    <col min="14586" max="14586" width="6.42578125" customWidth="1"/>
    <col min="14587" max="14587" width="6.85546875" customWidth="1"/>
    <col min="14822" max="14822" width="3.28515625" customWidth="1"/>
    <col min="14823" max="14823" width="6.140625" customWidth="1"/>
    <col min="14824" max="14824" width="17.42578125" customWidth="1"/>
    <col min="14825" max="14826" width="29.42578125" customWidth="1"/>
    <col min="14827" max="14827" width="4.7109375" customWidth="1"/>
    <col min="14828" max="14828" width="1.7109375" customWidth="1"/>
    <col min="14829" max="14830" width="4.7109375" customWidth="1"/>
    <col min="14831" max="14831" width="1.7109375" customWidth="1"/>
    <col min="14832" max="14832" width="4.7109375" customWidth="1"/>
    <col min="14833" max="14833" width="4.28515625" customWidth="1"/>
    <col min="14834" max="14834" width="1.7109375" customWidth="1"/>
    <col min="14835" max="14835" width="4.28515625" customWidth="1"/>
    <col min="14836" max="14837" width="6.42578125" customWidth="1"/>
    <col min="14838" max="14838" width="4.140625" customWidth="1"/>
    <col min="14839" max="14839" width="5.140625" customWidth="1"/>
    <col min="14840" max="14840" width="5.42578125" customWidth="1"/>
    <col min="14841" max="14841" width="4" customWidth="1"/>
    <col min="14842" max="14842" width="6.42578125" customWidth="1"/>
    <col min="14843" max="14843" width="6.85546875" customWidth="1"/>
    <col min="15078" max="15078" width="3.28515625" customWidth="1"/>
    <col min="15079" max="15079" width="6.140625" customWidth="1"/>
    <col min="15080" max="15080" width="17.42578125" customWidth="1"/>
    <col min="15081" max="15082" width="29.42578125" customWidth="1"/>
    <col min="15083" max="15083" width="4.7109375" customWidth="1"/>
    <col min="15084" max="15084" width="1.7109375" customWidth="1"/>
    <col min="15085" max="15086" width="4.7109375" customWidth="1"/>
    <col min="15087" max="15087" width="1.7109375" customWidth="1"/>
    <col min="15088" max="15088" width="4.7109375" customWidth="1"/>
    <col min="15089" max="15089" width="4.28515625" customWidth="1"/>
    <col min="15090" max="15090" width="1.7109375" customWidth="1"/>
    <col min="15091" max="15091" width="4.28515625" customWidth="1"/>
    <col min="15092" max="15093" width="6.42578125" customWidth="1"/>
    <col min="15094" max="15094" width="4.140625" customWidth="1"/>
    <col min="15095" max="15095" width="5.140625" customWidth="1"/>
    <col min="15096" max="15096" width="5.42578125" customWidth="1"/>
    <col min="15097" max="15097" width="4" customWidth="1"/>
    <col min="15098" max="15098" width="6.42578125" customWidth="1"/>
    <col min="15099" max="15099" width="6.85546875" customWidth="1"/>
    <col min="15334" max="15334" width="3.28515625" customWidth="1"/>
    <col min="15335" max="15335" width="6.140625" customWidth="1"/>
    <col min="15336" max="15336" width="17.42578125" customWidth="1"/>
    <col min="15337" max="15338" width="29.42578125" customWidth="1"/>
    <col min="15339" max="15339" width="4.7109375" customWidth="1"/>
    <col min="15340" max="15340" width="1.7109375" customWidth="1"/>
    <col min="15341" max="15342" width="4.7109375" customWidth="1"/>
    <col min="15343" max="15343" width="1.7109375" customWidth="1"/>
    <col min="15344" max="15344" width="4.7109375" customWidth="1"/>
    <col min="15345" max="15345" width="4.28515625" customWidth="1"/>
    <col min="15346" max="15346" width="1.7109375" customWidth="1"/>
    <col min="15347" max="15347" width="4.28515625" customWidth="1"/>
    <col min="15348" max="15349" width="6.42578125" customWidth="1"/>
    <col min="15350" max="15350" width="4.140625" customWidth="1"/>
    <col min="15351" max="15351" width="5.140625" customWidth="1"/>
    <col min="15352" max="15352" width="5.42578125" customWidth="1"/>
    <col min="15353" max="15353" width="4" customWidth="1"/>
    <col min="15354" max="15354" width="6.42578125" customWidth="1"/>
    <col min="15355" max="15355" width="6.85546875" customWidth="1"/>
    <col min="15590" max="15590" width="3.28515625" customWidth="1"/>
    <col min="15591" max="15591" width="6.140625" customWidth="1"/>
    <col min="15592" max="15592" width="17.42578125" customWidth="1"/>
    <col min="15593" max="15594" width="29.42578125" customWidth="1"/>
    <col min="15595" max="15595" width="4.7109375" customWidth="1"/>
    <col min="15596" max="15596" width="1.7109375" customWidth="1"/>
    <col min="15597" max="15598" width="4.7109375" customWidth="1"/>
    <col min="15599" max="15599" width="1.7109375" customWidth="1"/>
    <col min="15600" max="15600" width="4.7109375" customWidth="1"/>
    <col min="15601" max="15601" width="4.28515625" customWidth="1"/>
    <col min="15602" max="15602" width="1.7109375" customWidth="1"/>
    <col min="15603" max="15603" width="4.28515625" customWidth="1"/>
    <col min="15604" max="15605" width="6.42578125" customWidth="1"/>
    <col min="15606" max="15606" width="4.140625" customWidth="1"/>
    <col min="15607" max="15607" width="5.140625" customWidth="1"/>
    <col min="15608" max="15608" width="5.42578125" customWidth="1"/>
    <col min="15609" max="15609" width="4" customWidth="1"/>
    <col min="15610" max="15610" width="6.42578125" customWidth="1"/>
    <col min="15611" max="15611" width="6.85546875" customWidth="1"/>
    <col min="15846" max="15846" width="3.28515625" customWidth="1"/>
    <col min="15847" max="15847" width="6.140625" customWidth="1"/>
    <col min="15848" max="15848" width="17.42578125" customWidth="1"/>
    <col min="15849" max="15850" width="29.42578125" customWidth="1"/>
    <col min="15851" max="15851" width="4.7109375" customWidth="1"/>
    <col min="15852" max="15852" width="1.7109375" customWidth="1"/>
    <col min="15853" max="15854" width="4.7109375" customWidth="1"/>
    <col min="15855" max="15855" width="1.7109375" customWidth="1"/>
    <col min="15856" max="15856" width="4.7109375" customWidth="1"/>
    <col min="15857" max="15857" width="4.28515625" customWidth="1"/>
    <col min="15858" max="15858" width="1.7109375" customWidth="1"/>
    <col min="15859" max="15859" width="4.28515625" customWidth="1"/>
    <col min="15860" max="15861" width="6.42578125" customWidth="1"/>
    <col min="15862" max="15862" width="4.140625" customWidth="1"/>
    <col min="15863" max="15863" width="5.140625" customWidth="1"/>
    <col min="15864" max="15864" width="5.42578125" customWidth="1"/>
    <col min="15865" max="15865" width="4" customWidth="1"/>
    <col min="15866" max="15866" width="6.42578125" customWidth="1"/>
    <col min="15867" max="15867" width="6.85546875" customWidth="1"/>
    <col min="16102" max="16102" width="3.28515625" customWidth="1"/>
    <col min="16103" max="16103" width="6.140625" customWidth="1"/>
    <col min="16104" max="16104" width="17.42578125" customWidth="1"/>
    <col min="16105" max="16106" width="29.42578125" customWidth="1"/>
    <col min="16107" max="16107" width="4.7109375" customWidth="1"/>
    <col min="16108" max="16108" width="1.7109375" customWidth="1"/>
    <col min="16109" max="16110" width="4.7109375" customWidth="1"/>
    <col min="16111" max="16111" width="1.7109375" customWidth="1"/>
    <col min="16112" max="16112" width="4.7109375" customWidth="1"/>
    <col min="16113" max="16113" width="4.28515625" customWidth="1"/>
    <col min="16114" max="16114" width="1.7109375" customWidth="1"/>
    <col min="16115" max="16115" width="4.28515625" customWidth="1"/>
    <col min="16116" max="16117" width="6.42578125" customWidth="1"/>
    <col min="16118" max="16118" width="4.140625" customWidth="1"/>
    <col min="16119" max="16119" width="5.140625" customWidth="1"/>
    <col min="16120" max="16120" width="5.42578125" customWidth="1"/>
    <col min="16121" max="16121" width="4" customWidth="1"/>
    <col min="16122" max="16122" width="6.42578125" customWidth="1"/>
    <col min="16123" max="16123" width="6.85546875" customWidth="1"/>
  </cols>
  <sheetData>
    <row r="1" spans="1:21" ht="48" customHeight="1" thickBot="1">
      <c r="A1" s="340" t="s">
        <v>53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2"/>
    </row>
    <row r="2" spans="1:21" ht="5.25" customHeight="1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4" spans="1:21" ht="15">
      <c r="A4" s="343" t="s">
        <v>0</v>
      </c>
      <c r="B4" s="343"/>
      <c r="C4" s="344" t="s">
        <v>70</v>
      </c>
      <c r="D4" s="344"/>
      <c r="E4" s="344"/>
    </row>
    <row r="5" spans="1:21" ht="15">
      <c r="A5" s="34"/>
      <c r="B5" s="34"/>
      <c r="C5" s="35" t="s">
        <v>54</v>
      </c>
      <c r="D5" s="35" t="s">
        <v>55</v>
      </c>
    </row>
    <row r="6" spans="1:21" s="37" customFormat="1" ht="15">
      <c r="A6" s="36"/>
      <c r="B6" s="36"/>
      <c r="D6" s="38"/>
      <c r="E6" s="39" t="s">
        <v>56</v>
      </c>
      <c r="F6" s="335" t="s">
        <v>57</v>
      </c>
      <c r="G6" s="336"/>
      <c r="H6" s="336"/>
      <c r="I6" s="336"/>
      <c r="J6" s="336"/>
      <c r="K6" s="336"/>
      <c r="L6" s="336"/>
      <c r="M6" s="336"/>
      <c r="N6" s="337"/>
      <c r="O6" s="330" t="s">
        <v>58</v>
      </c>
      <c r="P6" s="331"/>
      <c r="Q6" s="330" t="s">
        <v>59</v>
      </c>
      <c r="R6" s="331"/>
      <c r="S6" s="330" t="s">
        <v>60</v>
      </c>
      <c r="T6" s="331"/>
      <c r="U6"/>
    </row>
    <row r="7" spans="1:21" s="46" customFormat="1" ht="15.75" thickBot="1">
      <c r="A7" s="34"/>
      <c r="B7" s="34"/>
      <c r="C7" s="40" t="s">
        <v>61</v>
      </c>
      <c r="D7" s="41" t="str">
        <f>Tabulka_základní_část!B5</f>
        <v>SKB Český Krumlov "A"</v>
      </c>
      <c r="E7" s="41" t="str">
        <f>Tabulka_základní_část!B26</f>
        <v>SKB Český Krumlov "B"</v>
      </c>
      <c r="F7" s="42">
        <v>1</v>
      </c>
      <c r="G7" s="43"/>
      <c r="H7" s="43"/>
      <c r="I7" s="43">
        <v>2</v>
      </c>
      <c r="J7" s="43"/>
      <c r="K7" s="43"/>
      <c r="L7" s="43">
        <v>3</v>
      </c>
      <c r="M7" s="44"/>
      <c r="N7" s="45"/>
      <c r="O7" s="332"/>
      <c r="P7" s="333"/>
      <c r="Q7" s="332"/>
      <c r="R7" s="333"/>
      <c r="S7" s="332"/>
      <c r="T7" s="333"/>
      <c r="U7"/>
    </row>
    <row r="8" spans="1:21" s="37" customFormat="1" ht="15.75" thickTop="1">
      <c r="A8" s="34"/>
      <c r="B8" s="34"/>
      <c r="C8" s="47" t="s">
        <v>62</v>
      </c>
      <c r="D8" s="213" t="s">
        <v>144</v>
      </c>
      <c r="E8" s="48" t="s">
        <v>149</v>
      </c>
      <c r="F8" s="49">
        <v>21</v>
      </c>
      <c r="G8" s="50" t="s">
        <v>63</v>
      </c>
      <c r="H8" s="51">
        <v>10</v>
      </c>
      <c r="I8" s="49">
        <v>21</v>
      </c>
      <c r="J8" s="50" t="s">
        <v>63</v>
      </c>
      <c r="K8" s="51">
        <v>14</v>
      </c>
      <c r="L8" s="49"/>
      <c r="M8" s="50" t="s">
        <v>63</v>
      </c>
      <c r="N8" s="51"/>
      <c r="O8" s="52">
        <f>F8+I8+L8</f>
        <v>42</v>
      </c>
      <c r="P8" s="53">
        <f>H8+K8+N8</f>
        <v>24</v>
      </c>
      <c r="Q8" s="54">
        <f>IF(F8&gt;H8,1,0)+IF(I8&gt;K8,1,0)+IF(L8&gt;N8,1,0)</f>
        <v>2</v>
      </c>
      <c r="R8" s="55">
        <f>IF(H8&gt;F8,1,0)+IF(K8&gt;I8,1,0)+IF(N8&gt;L8,1,0)</f>
        <v>0</v>
      </c>
      <c r="S8" s="54">
        <f>IF(Q8&gt;R8,1,0)</f>
        <v>1</v>
      </c>
      <c r="T8" s="55">
        <f>IF(R8&gt;Q8,1,0)</f>
        <v>0</v>
      </c>
      <c r="U8"/>
    </row>
    <row r="9" spans="1:21" s="37" customFormat="1" ht="15">
      <c r="A9" s="34"/>
      <c r="B9" s="34"/>
      <c r="C9" s="56" t="s">
        <v>64</v>
      </c>
      <c r="D9" s="214" t="s">
        <v>145</v>
      </c>
      <c r="E9" s="57" t="s">
        <v>150</v>
      </c>
      <c r="F9" s="49">
        <v>10</v>
      </c>
      <c r="G9" s="49" t="s">
        <v>63</v>
      </c>
      <c r="H9" s="51">
        <v>21</v>
      </c>
      <c r="I9" s="49">
        <v>9</v>
      </c>
      <c r="J9" s="49" t="s">
        <v>63</v>
      </c>
      <c r="K9" s="51">
        <v>21</v>
      </c>
      <c r="L9" s="49"/>
      <c r="M9" s="49" t="s">
        <v>63</v>
      </c>
      <c r="N9" s="51"/>
      <c r="O9" s="52">
        <f>F9+I9+L9</f>
        <v>19</v>
      </c>
      <c r="P9" s="53">
        <f>H9+K9+N9</f>
        <v>42</v>
      </c>
      <c r="Q9" s="54">
        <f>IF(F9&gt;H9,1,0)+IF(I9&gt;K9,1,0)+IF(L9&gt;N9,1,0)</f>
        <v>0</v>
      </c>
      <c r="R9" s="55">
        <f>IF(H9&gt;F9,1,0)+IF(K9&gt;I9,1,0)+IF(N9&gt;L9,1,0)</f>
        <v>2</v>
      </c>
      <c r="S9" s="54">
        <f>IF(Q9&gt;R9,1,0)</f>
        <v>0</v>
      </c>
      <c r="T9" s="55">
        <f>IF(R9&gt;Q9,1,0)</f>
        <v>1</v>
      </c>
      <c r="U9"/>
    </row>
    <row r="10" spans="1:21" s="37" customFormat="1" ht="15">
      <c r="A10" s="34"/>
      <c r="B10" s="34"/>
      <c r="C10" s="56" t="s">
        <v>65</v>
      </c>
      <c r="D10" s="214" t="s">
        <v>146</v>
      </c>
      <c r="E10" s="48" t="s">
        <v>151</v>
      </c>
      <c r="F10" s="49">
        <v>21</v>
      </c>
      <c r="G10" s="49" t="s">
        <v>63</v>
      </c>
      <c r="H10" s="51">
        <v>12</v>
      </c>
      <c r="I10" s="49">
        <v>21</v>
      </c>
      <c r="J10" s="49" t="s">
        <v>63</v>
      </c>
      <c r="K10" s="51">
        <v>19</v>
      </c>
      <c r="L10" s="49"/>
      <c r="M10" s="49" t="s">
        <v>63</v>
      </c>
      <c r="N10" s="51"/>
      <c r="O10" s="52">
        <f>F10+I10+L10</f>
        <v>42</v>
      </c>
      <c r="P10" s="53">
        <f>H10+K10+N10</f>
        <v>31</v>
      </c>
      <c r="Q10" s="54">
        <f>IF(F10&gt;H10,1,0)+IF(I10&gt;K10,1,0)+IF(L10&gt;N10,1,0)</f>
        <v>2</v>
      </c>
      <c r="R10" s="55">
        <f>IF(H10&gt;F10,1,0)+IF(K10&gt;I10,1,0)+IF(N10&gt;L10,1,0)</f>
        <v>0</v>
      </c>
      <c r="S10" s="54">
        <f>IF(Q10&gt;R10,1,0)</f>
        <v>1</v>
      </c>
      <c r="T10" s="55">
        <f>IF(R10&gt;Q10,1,0)</f>
        <v>0</v>
      </c>
      <c r="U10"/>
    </row>
    <row r="11" spans="1:21" s="37" customFormat="1" ht="15">
      <c r="A11" s="34"/>
      <c r="B11" s="34"/>
      <c r="C11" s="56" t="s">
        <v>66</v>
      </c>
      <c r="D11" s="214" t="s">
        <v>147</v>
      </c>
      <c r="E11" s="57" t="s">
        <v>152</v>
      </c>
      <c r="F11" s="49">
        <v>9</v>
      </c>
      <c r="G11" s="49" t="s">
        <v>63</v>
      </c>
      <c r="H11" s="51">
        <v>21</v>
      </c>
      <c r="I11" s="49">
        <v>9</v>
      </c>
      <c r="J11" s="49" t="s">
        <v>63</v>
      </c>
      <c r="K11" s="51">
        <v>21</v>
      </c>
      <c r="L11" s="49"/>
      <c r="M11" s="49" t="s">
        <v>63</v>
      </c>
      <c r="N11" s="51"/>
      <c r="O11" s="52">
        <f>F11+I11+L11</f>
        <v>18</v>
      </c>
      <c r="P11" s="53">
        <f>H11+K11+N11</f>
        <v>42</v>
      </c>
      <c r="Q11" s="54">
        <f>IF(F11&gt;H11,1,0)+IF(I11&gt;K11,1,0)+IF(L11&gt;N11,1,0)</f>
        <v>0</v>
      </c>
      <c r="R11" s="55">
        <f>IF(H11&gt;F11,1,0)+IF(K11&gt;I11,1,0)+IF(N11&gt;L11,1,0)</f>
        <v>2</v>
      </c>
      <c r="S11" s="54">
        <f>IF(Q11&gt;R11,1,0)</f>
        <v>0</v>
      </c>
      <c r="T11" s="55">
        <f>IF(R11&gt;Q11,1,0)</f>
        <v>1</v>
      </c>
      <c r="U11"/>
    </row>
    <row r="12" spans="1:21" s="37" customFormat="1" ht="15.75" thickBot="1">
      <c r="A12" s="34"/>
      <c r="B12" s="34"/>
      <c r="C12" s="58" t="s">
        <v>67</v>
      </c>
      <c r="D12" s="215" t="s">
        <v>148</v>
      </c>
      <c r="E12" s="59" t="s">
        <v>153</v>
      </c>
      <c r="F12" s="60">
        <v>23</v>
      </c>
      <c r="G12" s="60" t="s">
        <v>63</v>
      </c>
      <c r="H12" s="61">
        <v>21</v>
      </c>
      <c r="I12" s="60">
        <v>21</v>
      </c>
      <c r="J12" s="60" t="s">
        <v>63</v>
      </c>
      <c r="K12" s="61">
        <v>17</v>
      </c>
      <c r="L12" s="60"/>
      <c r="M12" s="60" t="s">
        <v>63</v>
      </c>
      <c r="N12" s="61"/>
      <c r="O12" s="62">
        <f>F12+I12+L12</f>
        <v>44</v>
      </c>
      <c r="P12" s="63">
        <f>H12+K12+N12</f>
        <v>38</v>
      </c>
      <c r="Q12" s="64">
        <f>IF(F12&gt;H12,1,0)+IF(I12&gt;K12,1,0)+IF(L12&gt;N12,1,0)</f>
        <v>2</v>
      </c>
      <c r="R12" s="65">
        <f>IF(H12&gt;F12,1,0)+IF(K12&gt;I12,1,0)+IF(N12&gt;L12,1,0)</f>
        <v>0</v>
      </c>
      <c r="S12" s="64">
        <f>IF(Q12&gt;R12,1,0)</f>
        <v>1</v>
      </c>
      <c r="T12" s="65">
        <f>IF(R12&gt;Q12,1,0)</f>
        <v>0</v>
      </c>
      <c r="U12"/>
    </row>
    <row r="13" spans="1:21" s="46" customFormat="1" ht="15.75" thickTop="1">
      <c r="A13" s="34"/>
      <c r="B13" s="34"/>
      <c r="C13" s="66" t="s">
        <v>68</v>
      </c>
      <c r="D13" s="67">
        <f>IF(S13+T13=0,0,IF(S13=T13,2,IF(S13&gt;T13,3,1)))</f>
        <v>3</v>
      </c>
      <c r="E13" s="67">
        <f>IF(S13+T13=0,0,IF(S13=T13,2,IF(T13&gt;S13,3,1)))</f>
        <v>1</v>
      </c>
      <c r="F13" s="68"/>
      <c r="G13" s="69"/>
      <c r="H13" s="69"/>
      <c r="I13" s="69"/>
      <c r="J13" s="69"/>
      <c r="K13" s="69"/>
      <c r="L13" s="69"/>
      <c r="M13" s="69"/>
      <c r="N13" s="70"/>
      <c r="O13" s="71">
        <f t="shared" ref="O13:T13" si="0">SUM(O8:O12)</f>
        <v>165</v>
      </c>
      <c r="P13" s="72">
        <f t="shared" si="0"/>
        <v>177</v>
      </c>
      <c r="Q13" s="72">
        <f t="shared" si="0"/>
        <v>6</v>
      </c>
      <c r="R13" s="72">
        <f t="shared" si="0"/>
        <v>4</v>
      </c>
      <c r="S13" s="72">
        <f t="shared" si="0"/>
        <v>3</v>
      </c>
      <c r="T13" s="72">
        <f t="shared" si="0"/>
        <v>2</v>
      </c>
      <c r="U13"/>
    </row>
    <row r="14" spans="1:21" s="78" customFormat="1" ht="15">
      <c r="A14" s="73"/>
      <c r="B14" s="73"/>
      <c r="C14" s="74" t="s">
        <v>69</v>
      </c>
      <c r="D14" s="338" t="str">
        <f>IF(D13+E13=0,0,IF(D13=E13,E6,IF(D13&gt;E13,D7,E7)))</f>
        <v>SKB Český Krumlov "A"</v>
      </c>
      <c r="E14" s="339"/>
      <c r="F14" s="75"/>
      <c r="G14" s="75"/>
      <c r="H14" s="75"/>
      <c r="I14" s="75"/>
      <c r="J14" s="75"/>
      <c r="K14" s="75"/>
      <c r="L14" s="75"/>
      <c r="M14" s="75"/>
      <c r="N14" s="75"/>
      <c r="O14" s="76"/>
      <c r="P14" s="77"/>
      <c r="Q14" s="77"/>
      <c r="R14" s="77"/>
      <c r="S14" s="77"/>
      <c r="T14" s="77"/>
      <c r="U14"/>
    </row>
    <row r="15" spans="1:21" s="78" customFormat="1" ht="15">
      <c r="A15" s="73"/>
      <c r="B15" s="73"/>
      <c r="C15" s="79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77"/>
      <c r="Q15" s="77"/>
      <c r="R15" s="77"/>
      <c r="S15" s="77"/>
      <c r="T15" s="77"/>
      <c r="U15"/>
    </row>
    <row r="16" spans="1:21" ht="15">
      <c r="A16" s="36"/>
      <c r="B16" s="36"/>
      <c r="C16" s="37"/>
      <c r="D16" s="38"/>
      <c r="E16" s="39" t="s">
        <v>56</v>
      </c>
      <c r="F16" s="335" t="s">
        <v>57</v>
      </c>
      <c r="G16" s="336"/>
      <c r="H16" s="336"/>
      <c r="I16" s="336"/>
      <c r="J16" s="336"/>
      <c r="K16" s="336"/>
      <c r="L16" s="336"/>
      <c r="M16" s="336"/>
      <c r="N16" s="337"/>
      <c r="O16" s="330" t="s">
        <v>58</v>
      </c>
      <c r="P16" s="331"/>
      <c r="Q16" s="330" t="s">
        <v>59</v>
      </c>
      <c r="R16" s="331"/>
      <c r="S16" s="330" t="s">
        <v>60</v>
      </c>
      <c r="T16" s="331"/>
    </row>
    <row r="17" spans="1:20" ht="15.75" thickBot="1">
      <c r="A17" s="34"/>
      <c r="B17" s="34"/>
      <c r="C17" s="40" t="s">
        <v>61</v>
      </c>
      <c r="D17" s="41" t="str">
        <f>Tabulka_základní_část!B8</f>
        <v>SKB Český Krumlov "C"</v>
      </c>
      <c r="E17" s="41" t="str">
        <f>Tabulka_základní_část!B23</f>
        <v>SKB Český Krumlov "D"</v>
      </c>
      <c r="F17" s="42">
        <v>1</v>
      </c>
      <c r="G17" s="43"/>
      <c r="H17" s="43"/>
      <c r="I17" s="43">
        <v>2</v>
      </c>
      <c r="J17" s="43"/>
      <c r="K17" s="43"/>
      <c r="L17" s="43">
        <v>3</v>
      </c>
      <c r="M17" s="44"/>
      <c r="N17" s="45"/>
      <c r="O17" s="332"/>
      <c r="P17" s="333"/>
      <c r="Q17" s="332"/>
      <c r="R17" s="333"/>
      <c r="S17" s="332"/>
      <c r="T17" s="333"/>
    </row>
    <row r="18" spans="1:20" ht="15.75" thickTop="1">
      <c r="A18" s="34"/>
      <c r="B18" s="34"/>
      <c r="C18" s="47" t="s">
        <v>62</v>
      </c>
      <c r="D18" s="213" t="s">
        <v>154</v>
      </c>
      <c r="E18" s="48" t="s">
        <v>139</v>
      </c>
      <c r="F18" s="49">
        <v>21</v>
      </c>
      <c r="G18" s="50" t="s">
        <v>63</v>
      </c>
      <c r="H18" s="51">
        <v>7</v>
      </c>
      <c r="I18" s="49">
        <v>21</v>
      </c>
      <c r="J18" s="50" t="s">
        <v>63</v>
      </c>
      <c r="K18" s="51">
        <v>3</v>
      </c>
      <c r="L18" s="49"/>
      <c r="M18" s="50" t="s">
        <v>63</v>
      </c>
      <c r="N18" s="51"/>
      <c r="O18" s="52">
        <f>F18+I18+L18</f>
        <v>42</v>
      </c>
      <c r="P18" s="53">
        <f>H18+K18+N18</f>
        <v>10</v>
      </c>
      <c r="Q18" s="54">
        <f>IF(F18&gt;H18,1,0)+IF(I18&gt;K18,1,0)+IF(L18&gt;N18,1,0)</f>
        <v>2</v>
      </c>
      <c r="R18" s="55">
        <f>IF(H18&gt;F18,1,0)+IF(K18&gt;I18,1,0)+IF(N18&gt;L18,1,0)</f>
        <v>0</v>
      </c>
      <c r="S18" s="54">
        <f>IF(Q18&gt;R18,1,0)</f>
        <v>1</v>
      </c>
      <c r="T18" s="55">
        <f>IF(R18&gt;Q18,1,0)</f>
        <v>0</v>
      </c>
    </row>
    <row r="19" spans="1:20" ht="15">
      <c r="A19" s="34"/>
      <c r="B19" s="34"/>
      <c r="C19" s="56" t="s">
        <v>64</v>
      </c>
      <c r="D19" s="214" t="s">
        <v>155</v>
      </c>
      <c r="E19" s="57" t="s">
        <v>140</v>
      </c>
      <c r="F19" s="49">
        <v>21</v>
      </c>
      <c r="G19" s="49" t="s">
        <v>63</v>
      </c>
      <c r="H19" s="51">
        <v>7</v>
      </c>
      <c r="I19" s="49">
        <v>21</v>
      </c>
      <c r="J19" s="49" t="s">
        <v>63</v>
      </c>
      <c r="K19" s="51">
        <v>7</v>
      </c>
      <c r="L19" s="49"/>
      <c r="M19" s="49" t="s">
        <v>63</v>
      </c>
      <c r="N19" s="51"/>
      <c r="O19" s="52">
        <f>F19+I19+L19</f>
        <v>42</v>
      </c>
      <c r="P19" s="53">
        <f>H19+K19+N19</f>
        <v>14</v>
      </c>
      <c r="Q19" s="54">
        <f>IF(F19&gt;H19,1,0)+IF(I19&gt;K19,1,0)+IF(L19&gt;N19,1,0)</f>
        <v>2</v>
      </c>
      <c r="R19" s="55">
        <f>IF(H19&gt;F19,1,0)+IF(K19&gt;I19,1,0)+IF(N19&gt;L19,1,0)</f>
        <v>0</v>
      </c>
      <c r="S19" s="54">
        <f>IF(Q19&gt;R19,1,0)</f>
        <v>1</v>
      </c>
      <c r="T19" s="55">
        <f>IF(R19&gt;Q19,1,0)</f>
        <v>0</v>
      </c>
    </row>
    <row r="20" spans="1:20" ht="15">
      <c r="A20" s="34"/>
      <c r="B20" s="34"/>
      <c r="C20" s="56" t="s">
        <v>65</v>
      </c>
      <c r="D20" s="214" t="s">
        <v>156</v>
      </c>
      <c r="E20" s="48" t="s">
        <v>141</v>
      </c>
      <c r="F20" s="49">
        <v>21</v>
      </c>
      <c r="G20" s="49" t="s">
        <v>63</v>
      </c>
      <c r="H20" s="51">
        <v>8</v>
      </c>
      <c r="I20" s="49">
        <v>21</v>
      </c>
      <c r="J20" s="49" t="s">
        <v>63</v>
      </c>
      <c r="K20" s="51">
        <v>17</v>
      </c>
      <c r="L20" s="49"/>
      <c r="M20" s="49" t="s">
        <v>63</v>
      </c>
      <c r="N20" s="51"/>
      <c r="O20" s="52">
        <f>F20+I20+L20</f>
        <v>42</v>
      </c>
      <c r="P20" s="53">
        <f>H20+K20+N20</f>
        <v>25</v>
      </c>
      <c r="Q20" s="54">
        <f>IF(F20&gt;H20,1,0)+IF(I20&gt;K20,1,0)+IF(L20&gt;N20,1,0)</f>
        <v>2</v>
      </c>
      <c r="R20" s="55">
        <f>IF(H20&gt;F20,1,0)+IF(K20&gt;I20,1,0)+IF(N20&gt;L20,1,0)</f>
        <v>0</v>
      </c>
      <c r="S20" s="54">
        <f>IF(Q20&gt;R20,1,0)</f>
        <v>1</v>
      </c>
      <c r="T20" s="55">
        <f>IF(R20&gt;Q20,1,0)</f>
        <v>0</v>
      </c>
    </row>
    <row r="21" spans="1:20" ht="15">
      <c r="A21" s="34"/>
      <c r="B21" s="34"/>
      <c r="C21" s="56" t="s">
        <v>66</v>
      </c>
      <c r="D21" s="214" t="s">
        <v>157</v>
      </c>
      <c r="E21" s="57" t="s">
        <v>142</v>
      </c>
      <c r="F21" s="49">
        <v>21</v>
      </c>
      <c r="G21" s="49" t="s">
        <v>63</v>
      </c>
      <c r="H21" s="51">
        <v>5</v>
      </c>
      <c r="I21" s="49">
        <v>21</v>
      </c>
      <c r="J21" s="49" t="s">
        <v>63</v>
      </c>
      <c r="K21" s="51">
        <v>9</v>
      </c>
      <c r="L21" s="49"/>
      <c r="M21" s="49" t="s">
        <v>63</v>
      </c>
      <c r="N21" s="51"/>
      <c r="O21" s="52">
        <f>F21+I21+L21</f>
        <v>42</v>
      </c>
      <c r="P21" s="53">
        <f>H21+K21+N21</f>
        <v>14</v>
      </c>
      <c r="Q21" s="54">
        <f>IF(F21&gt;H21,1,0)+IF(I21&gt;K21,1,0)+IF(L21&gt;N21,1,0)</f>
        <v>2</v>
      </c>
      <c r="R21" s="55">
        <f>IF(H21&gt;F21,1,0)+IF(K21&gt;I21,1,0)+IF(N21&gt;L21,1,0)</f>
        <v>0</v>
      </c>
      <c r="S21" s="54">
        <f>IF(Q21&gt;R21,1,0)</f>
        <v>1</v>
      </c>
      <c r="T21" s="55">
        <f>IF(R21&gt;Q21,1,0)</f>
        <v>0</v>
      </c>
    </row>
    <row r="22" spans="1:20" ht="15.75" thickBot="1">
      <c r="A22" s="34"/>
      <c r="B22" s="34"/>
      <c r="C22" s="58" t="s">
        <v>67</v>
      </c>
      <c r="D22" s="215" t="s">
        <v>158</v>
      </c>
      <c r="E22" s="59" t="s">
        <v>143</v>
      </c>
      <c r="F22" s="60">
        <v>21</v>
      </c>
      <c r="G22" s="60" t="s">
        <v>63</v>
      </c>
      <c r="H22" s="61">
        <v>7</v>
      </c>
      <c r="I22" s="60">
        <v>21</v>
      </c>
      <c r="J22" s="60" t="s">
        <v>63</v>
      </c>
      <c r="K22" s="61">
        <v>8</v>
      </c>
      <c r="L22" s="60"/>
      <c r="M22" s="60" t="s">
        <v>63</v>
      </c>
      <c r="N22" s="61"/>
      <c r="O22" s="62">
        <f>F22+I22+L22</f>
        <v>42</v>
      </c>
      <c r="P22" s="63">
        <f>H22+K22+N22</f>
        <v>15</v>
      </c>
      <c r="Q22" s="64">
        <f>IF(F22&gt;H22,1,0)+IF(I22&gt;K22,1,0)+IF(L22&gt;N22,1,0)</f>
        <v>2</v>
      </c>
      <c r="R22" s="65">
        <f>IF(H22&gt;F22,1,0)+IF(K22&gt;I22,1,0)+IF(N22&gt;L22,1,0)</f>
        <v>0</v>
      </c>
      <c r="S22" s="64">
        <f>IF(Q22&gt;R22,1,0)</f>
        <v>1</v>
      </c>
      <c r="T22" s="65">
        <f>IF(R22&gt;Q22,1,0)</f>
        <v>0</v>
      </c>
    </row>
    <row r="23" spans="1:20" ht="15.75" thickTop="1">
      <c r="A23" s="34"/>
      <c r="B23" s="34"/>
      <c r="C23" s="66" t="s">
        <v>68</v>
      </c>
      <c r="D23" s="67">
        <f>IF(S23+T23=0,0,IF(S23=T23,2,IF(S23&gt;T23,3,1)))</f>
        <v>3</v>
      </c>
      <c r="E23" s="67">
        <f>IF(S23+T23=0,0,IF(S23=T23,2,IF(T23&gt;S23,3,1)))</f>
        <v>1</v>
      </c>
      <c r="F23" s="68"/>
      <c r="G23" s="69"/>
      <c r="H23" s="69"/>
      <c r="I23" s="69"/>
      <c r="J23" s="69"/>
      <c r="K23" s="69"/>
      <c r="L23" s="69"/>
      <c r="M23" s="69"/>
      <c r="N23" s="70"/>
      <c r="O23" s="71">
        <f t="shared" ref="O23:T23" si="1">SUM(O18:O22)</f>
        <v>210</v>
      </c>
      <c r="P23" s="72">
        <f t="shared" si="1"/>
        <v>78</v>
      </c>
      <c r="Q23" s="72">
        <f t="shared" si="1"/>
        <v>10</v>
      </c>
      <c r="R23" s="72">
        <f t="shared" si="1"/>
        <v>0</v>
      </c>
      <c r="S23" s="72">
        <f t="shared" si="1"/>
        <v>5</v>
      </c>
      <c r="T23" s="72">
        <f t="shared" si="1"/>
        <v>0</v>
      </c>
    </row>
    <row r="24" spans="1:20" ht="15">
      <c r="A24" s="73"/>
      <c r="B24" s="73"/>
      <c r="C24" s="74" t="s">
        <v>69</v>
      </c>
      <c r="D24" s="338" t="str">
        <f>IF(D23+E23=0,0,IF(D23=E23,E16,IF(D23&gt;E23,D17,E17)))</f>
        <v>SKB Český Krumlov "C"</v>
      </c>
      <c r="E24" s="339"/>
      <c r="F24" s="75"/>
      <c r="G24" s="75"/>
      <c r="H24" s="75"/>
      <c r="I24" s="75"/>
      <c r="J24" s="75"/>
      <c r="K24" s="75"/>
      <c r="L24" s="75"/>
      <c r="M24" s="75"/>
      <c r="N24" s="75"/>
      <c r="O24" s="76"/>
      <c r="P24" s="77"/>
      <c r="Q24" s="77"/>
      <c r="R24" s="77"/>
      <c r="S24" s="77"/>
      <c r="T24" s="77"/>
    </row>
    <row r="25" spans="1:20">
      <c r="A25" s="80"/>
      <c r="B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20" ht="15">
      <c r="A26" s="36"/>
      <c r="B26" s="36"/>
      <c r="C26" s="37"/>
      <c r="D26" s="38"/>
      <c r="E26" s="39" t="s">
        <v>56</v>
      </c>
      <c r="F26" s="335" t="s">
        <v>57</v>
      </c>
      <c r="G26" s="336"/>
      <c r="H26" s="336"/>
      <c r="I26" s="336"/>
      <c r="J26" s="336"/>
      <c r="K26" s="336"/>
      <c r="L26" s="336"/>
      <c r="M26" s="336"/>
      <c r="N26" s="337"/>
      <c r="O26" s="330" t="s">
        <v>58</v>
      </c>
      <c r="P26" s="331"/>
      <c r="Q26" s="330" t="s">
        <v>59</v>
      </c>
      <c r="R26" s="331"/>
      <c r="S26" s="330" t="s">
        <v>60</v>
      </c>
      <c r="T26" s="331"/>
    </row>
    <row r="27" spans="1:20" ht="15.75" thickBot="1">
      <c r="A27" s="34"/>
      <c r="B27" s="34"/>
      <c r="C27" s="40" t="s">
        <v>61</v>
      </c>
      <c r="D27" s="41" t="str">
        <f>Tabulka_základní_část!B11</f>
        <v>Sokol České Budějovice "A"</v>
      </c>
      <c r="E27" s="41" t="str">
        <f>Tabulka_základní_část!B20</f>
        <v>Sokol České Budějovice "B"</v>
      </c>
      <c r="F27" s="42">
        <v>1</v>
      </c>
      <c r="G27" s="43"/>
      <c r="H27" s="43"/>
      <c r="I27" s="43">
        <v>2</v>
      </c>
      <c r="J27" s="43"/>
      <c r="K27" s="43"/>
      <c r="L27" s="43">
        <v>3</v>
      </c>
      <c r="M27" s="44"/>
      <c r="N27" s="45"/>
      <c r="O27" s="332"/>
      <c r="P27" s="333"/>
      <c r="Q27" s="332"/>
      <c r="R27" s="333"/>
      <c r="S27" s="332"/>
      <c r="T27" s="333"/>
    </row>
    <row r="28" spans="1:20" ht="15.75" thickTop="1">
      <c r="A28" s="34"/>
      <c r="B28" s="34"/>
      <c r="C28" s="47" t="s">
        <v>62</v>
      </c>
      <c r="D28" s="214" t="s">
        <v>121</v>
      </c>
      <c r="E28" s="48" t="s">
        <v>136</v>
      </c>
      <c r="F28" s="49">
        <v>21</v>
      </c>
      <c r="G28" s="49" t="s">
        <v>63</v>
      </c>
      <c r="H28" s="51">
        <v>17</v>
      </c>
      <c r="I28" s="49">
        <v>17</v>
      </c>
      <c r="J28" s="49" t="s">
        <v>63</v>
      </c>
      <c r="K28" s="51">
        <v>21</v>
      </c>
      <c r="L28" s="49">
        <v>15</v>
      </c>
      <c r="M28" s="49" t="s">
        <v>63</v>
      </c>
      <c r="N28" s="51">
        <v>21</v>
      </c>
      <c r="O28" s="52">
        <f>F28+I28+L28</f>
        <v>53</v>
      </c>
      <c r="P28" s="53">
        <f>H28+K28+N28</f>
        <v>59</v>
      </c>
      <c r="Q28" s="54">
        <f>IF(F28&gt;H28,1,0)+IF(I28&gt;K28,1,0)+IF(L28&gt;N28,1,0)</f>
        <v>1</v>
      </c>
      <c r="R28" s="55">
        <f>IF(H28&gt;F28,1,0)+IF(K28&gt;I28,1,0)+IF(N28&gt;L28,1,0)</f>
        <v>2</v>
      </c>
      <c r="S28" s="54">
        <f>IF(Q28&gt;R28,1,0)</f>
        <v>0</v>
      </c>
      <c r="T28" s="55">
        <f>IF(R28&gt;Q28,1,0)</f>
        <v>1</v>
      </c>
    </row>
    <row r="29" spans="1:20" ht="15.75" thickBot="1">
      <c r="A29" s="34"/>
      <c r="B29" s="34"/>
      <c r="C29" s="56" t="s">
        <v>64</v>
      </c>
      <c r="D29" s="214" t="s">
        <v>120</v>
      </c>
      <c r="E29" s="57" t="s">
        <v>135</v>
      </c>
      <c r="F29" s="49">
        <v>21</v>
      </c>
      <c r="G29" s="49" t="s">
        <v>63</v>
      </c>
      <c r="H29" s="51">
        <v>11</v>
      </c>
      <c r="I29" s="49">
        <v>21</v>
      </c>
      <c r="J29" s="49" t="s">
        <v>63</v>
      </c>
      <c r="K29" s="51">
        <v>14</v>
      </c>
      <c r="L29" s="49"/>
      <c r="M29" s="49" t="s">
        <v>63</v>
      </c>
      <c r="N29" s="51"/>
      <c r="O29" s="52">
        <f>F29+I29+L29</f>
        <v>42</v>
      </c>
      <c r="P29" s="53">
        <f>H29+K29+N29</f>
        <v>25</v>
      </c>
      <c r="Q29" s="54">
        <f>IF(F29&gt;H29,1,0)+IF(I29&gt;K29,1,0)+IF(L29&gt;N29,1,0)</f>
        <v>2</v>
      </c>
      <c r="R29" s="55">
        <f>IF(H29&gt;F29,1,0)+IF(K29&gt;I29,1,0)+IF(N29&gt;L29,1,0)</f>
        <v>0</v>
      </c>
      <c r="S29" s="54">
        <f>IF(Q29&gt;R29,1,0)</f>
        <v>1</v>
      </c>
      <c r="T29" s="55">
        <f>IF(R29&gt;Q29,1,0)</f>
        <v>0</v>
      </c>
    </row>
    <row r="30" spans="1:20" ht="15.75" thickTop="1">
      <c r="A30" s="34"/>
      <c r="B30" s="34"/>
      <c r="C30" s="56" t="s">
        <v>65</v>
      </c>
      <c r="D30" s="213" t="s">
        <v>119</v>
      </c>
      <c r="E30" s="48" t="s">
        <v>134</v>
      </c>
      <c r="F30" s="49">
        <v>21</v>
      </c>
      <c r="G30" s="50" t="s">
        <v>63</v>
      </c>
      <c r="H30" s="51">
        <v>6</v>
      </c>
      <c r="I30" s="49">
        <v>21</v>
      </c>
      <c r="J30" s="50" t="s">
        <v>63</v>
      </c>
      <c r="K30" s="51">
        <v>6</v>
      </c>
      <c r="L30" s="49" t="s">
        <v>180</v>
      </c>
      <c r="M30" s="49" t="s">
        <v>63</v>
      </c>
      <c r="N30" s="51" t="s">
        <v>180</v>
      </c>
      <c r="O30" s="52">
        <f>F30+I30</f>
        <v>42</v>
      </c>
      <c r="P30" s="53">
        <f>H30+K30</f>
        <v>12</v>
      </c>
      <c r="Q30" s="54">
        <f>IF(F30&gt;H30,1,0)+IF(I30&gt;K30,1,0)+IF(L30&gt;N30,1,0)</f>
        <v>2</v>
      </c>
      <c r="R30" s="55">
        <f>IF(H30&gt;F30,1,0)+IF(K30&gt;I30,1,0)+IF(N30&gt;L30,1,0)</f>
        <v>0</v>
      </c>
      <c r="S30" s="54">
        <f>IF(Q30&gt;R30,1,0)</f>
        <v>1</v>
      </c>
      <c r="T30" s="55">
        <f>IF(R30&gt;Q30,1,0)</f>
        <v>0</v>
      </c>
    </row>
    <row r="31" spans="1:20" ht="15">
      <c r="A31" s="34"/>
      <c r="B31" s="34"/>
      <c r="C31" s="56" t="s">
        <v>66</v>
      </c>
      <c r="D31" s="214" t="s">
        <v>122</v>
      </c>
      <c r="E31" s="57" t="s">
        <v>137</v>
      </c>
      <c r="F31" s="49">
        <v>18</v>
      </c>
      <c r="G31" s="49" t="s">
        <v>63</v>
      </c>
      <c r="H31" s="51">
        <v>21</v>
      </c>
      <c r="I31" s="49">
        <v>8</v>
      </c>
      <c r="J31" s="49" t="s">
        <v>63</v>
      </c>
      <c r="K31" s="51">
        <v>21</v>
      </c>
      <c r="L31" s="49"/>
      <c r="M31" s="49" t="s">
        <v>63</v>
      </c>
      <c r="N31" s="51"/>
      <c r="O31" s="52">
        <f>F31+I31+L31</f>
        <v>26</v>
      </c>
      <c r="P31" s="53">
        <f>H31+K31+N31</f>
        <v>42</v>
      </c>
      <c r="Q31" s="54">
        <f>IF(F31&gt;H31,1,0)+IF(I31&gt;K31,1,0)+IF(L31&gt;N31,1,0)</f>
        <v>0</v>
      </c>
      <c r="R31" s="55">
        <f>IF(H31&gt;F31,1,0)+IF(K31&gt;I31,1,0)+IF(N31&gt;L31,1,0)</f>
        <v>2</v>
      </c>
      <c r="S31" s="54">
        <f>IF(Q31&gt;R31,1,0)</f>
        <v>0</v>
      </c>
      <c r="T31" s="55">
        <f>IF(R31&gt;Q31,1,0)</f>
        <v>1</v>
      </c>
    </row>
    <row r="32" spans="1:20" ht="15.75" thickBot="1">
      <c r="A32" s="34"/>
      <c r="B32" s="34"/>
      <c r="C32" s="58" t="s">
        <v>67</v>
      </c>
      <c r="D32" s="215" t="s">
        <v>123</v>
      </c>
      <c r="E32" s="59" t="s">
        <v>138</v>
      </c>
      <c r="F32" s="60">
        <v>21</v>
      </c>
      <c r="G32" s="60" t="s">
        <v>63</v>
      </c>
      <c r="H32" s="61">
        <v>16</v>
      </c>
      <c r="I32" s="60">
        <v>21</v>
      </c>
      <c r="J32" s="60" t="s">
        <v>63</v>
      </c>
      <c r="K32" s="61">
        <v>8</v>
      </c>
      <c r="L32" s="60"/>
      <c r="M32" s="60" t="s">
        <v>63</v>
      </c>
      <c r="N32" s="61"/>
      <c r="O32" s="62">
        <f>F32+I32+L32</f>
        <v>42</v>
      </c>
      <c r="P32" s="63">
        <f>H32+K32+N32</f>
        <v>24</v>
      </c>
      <c r="Q32" s="64">
        <f>IF(F32&gt;H32,1,0)+IF(I32&gt;K32,1,0)+IF(L32&gt;N32,1,0)</f>
        <v>2</v>
      </c>
      <c r="R32" s="65">
        <f>IF(H32&gt;F32,1,0)+IF(K32&gt;I32,1,0)+IF(N32&gt;L32,1,0)</f>
        <v>0</v>
      </c>
      <c r="S32" s="64">
        <f>IF(Q32&gt;R32,1,0)</f>
        <v>1</v>
      </c>
      <c r="T32" s="65">
        <f>IF(R32&gt;Q32,1,0)</f>
        <v>0</v>
      </c>
    </row>
    <row r="33" spans="1:20" ht="15.75" thickTop="1">
      <c r="A33" s="34"/>
      <c r="B33" s="34"/>
      <c r="C33" s="66" t="s">
        <v>68</v>
      </c>
      <c r="D33" s="67">
        <f>IF(S33+T33=0,0,IF(S33=T33,2,IF(S33&gt;T33,3,1)))</f>
        <v>3</v>
      </c>
      <c r="E33" s="67">
        <f>IF(S33+T33=0,0,IF(S33=T33,2,IF(T33&gt;S33,3,1)))</f>
        <v>1</v>
      </c>
      <c r="F33" s="68"/>
      <c r="G33" s="69"/>
      <c r="H33" s="69"/>
      <c r="I33" s="69"/>
      <c r="J33" s="69"/>
      <c r="K33" s="69"/>
      <c r="L33" s="69"/>
      <c r="M33" s="69"/>
      <c r="N33" s="70"/>
      <c r="O33" s="71">
        <f t="shared" ref="O33:T33" si="2">SUM(O28:O32)</f>
        <v>205</v>
      </c>
      <c r="P33" s="72">
        <f t="shared" si="2"/>
        <v>162</v>
      </c>
      <c r="Q33" s="72">
        <f t="shared" si="2"/>
        <v>7</v>
      </c>
      <c r="R33" s="72">
        <f t="shared" si="2"/>
        <v>4</v>
      </c>
      <c r="S33" s="72">
        <f t="shared" si="2"/>
        <v>3</v>
      </c>
      <c r="T33" s="72">
        <f t="shared" si="2"/>
        <v>2</v>
      </c>
    </row>
    <row r="34" spans="1:20" ht="15">
      <c r="A34" s="73"/>
      <c r="B34" s="73"/>
      <c r="C34" s="74" t="s">
        <v>69</v>
      </c>
      <c r="D34" s="338" t="str">
        <f>IF(D33+E33=0,0,IF(D33=E33,E26,IF(D33&gt;E33,D27,E27)))</f>
        <v>Sokol České Budějovice "A"</v>
      </c>
      <c r="E34" s="339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77"/>
      <c r="Q34" s="77"/>
      <c r="R34" s="77"/>
      <c r="S34" s="77"/>
      <c r="T34" s="77"/>
    </row>
    <row r="35" spans="1:20">
      <c r="A35" s="80"/>
      <c r="B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spans="1:20" ht="15" hidden="1">
      <c r="A36" s="36"/>
      <c r="B36" s="36"/>
      <c r="C36" s="37"/>
      <c r="D36" s="38"/>
      <c r="E36" s="39" t="s">
        <v>56</v>
      </c>
      <c r="F36" s="335" t="s">
        <v>57</v>
      </c>
      <c r="G36" s="336"/>
      <c r="H36" s="336"/>
      <c r="I36" s="336"/>
      <c r="J36" s="336"/>
      <c r="K36" s="336"/>
      <c r="L36" s="336"/>
      <c r="M36" s="336"/>
      <c r="N36" s="337"/>
      <c r="O36" s="330" t="s">
        <v>58</v>
      </c>
      <c r="P36" s="331"/>
      <c r="Q36" s="330" t="s">
        <v>59</v>
      </c>
      <c r="R36" s="331"/>
      <c r="S36" s="330" t="s">
        <v>60</v>
      </c>
      <c r="T36" s="331"/>
    </row>
    <row r="37" spans="1:20" ht="15.75" hidden="1" thickBot="1">
      <c r="A37" s="34">
        <v>4</v>
      </c>
      <c r="B37" s="34"/>
      <c r="C37" s="40" t="s">
        <v>61</v>
      </c>
      <c r="D37" s="41" t="str">
        <f>VLOOKUP(A37,[1]Systém!$P$5:$Q$14,2,FALSE)</f>
        <v>SK Badminton Tábor - družstvo odstoupilo</v>
      </c>
      <c r="E37" s="41" t="e">
        <f>VLOOKUP(B37,[1]Systém!$P$5:$Q$14,2,FALSE)</f>
        <v>#N/A</v>
      </c>
      <c r="F37" s="42">
        <v>1</v>
      </c>
      <c r="G37" s="43"/>
      <c r="H37" s="43"/>
      <c r="I37" s="43">
        <v>2</v>
      </c>
      <c r="J37" s="43"/>
      <c r="K37" s="43"/>
      <c r="L37" s="43">
        <v>3</v>
      </c>
      <c r="M37" s="44"/>
      <c r="N37" s="45"/>
      <c r="O37" s="332"/>
      <c r="P37" s="333"/>
      <c r="Q37" s="332"/>
      <c r="R37" s="333"/>
      <c r="S37" s="332"/>
      <c r="T37" s="333"/>
    </row>
    <row r="38" spans="1:20" ht="15.75" hidden="1" thickTop="1">
      <c r="A38" s="34"/>
      <c r="B38" s="34"/>
      <c r="C38" s="47" t="s">
        <v>62</v>
      </c>
      <c r="D38" s="48"/>
      <c r="E38" s="48"/>
      <c r="F38" s="49"/>
      <c r="G38" s="50" t="s">
        <v>63</v>
      </c>
      <c r="H38" s="51"/>
      <c r="I38" s="49"/>
      <c r="J38" s="50" t="s">
        <v>63</v>
      </c>
      <c r="K38" s="51"/>
      <c r="L38" s="49"/>
      <c r="M38" s="50" t="s">
        <v>63</v>
      </c>
      <c r="N38" s="51"/>
      <c r="O38" s="52">
        <f>F38+I38+L38</f>
        <v>0</v>
      </c>
      <c r="P38" s="53">
        <f>H38+K38+N38</f>
        <v>0</v>
      </c>
      <c r="Q38" s="54">
        <f>IF(F38&gt;H38,1,0)+IF(I38&gt;K38,1,0)+IF(L38&gt;N38,1,0)</f>
        <v>0</v>
      </c>
      <c r="R38" s="55">
        <f>IF(H38&gt;F38,1,0)+IF(K38&gt;I38,1,0)+IF(N38&gt;L38,1,0)</f>
        <v>0</v>
      </c>
      <c r="S38" s="54">
        <f>IF(Q38&gt;R38,1,0)</f>
        <v>0</v>
      </c>
      <c r="T38" s="55">
        <f>IF(R38&gt;Q38,1,0)</f>
        <v>0</v>
      </c>
    </row>
    <row r="39" spans="1:20" ht="15" hidden="1">
      <c r="A39" s="34"/>
      <c r="B39" s="34"/>
      <c r="C39" s="56" t="s">
        <v>64</v>
      </c>
      <c r="D39" s="57"/>
      <c r="E39" s="57"/>
      <c r="F39" s="49"/>
      <c r="G39" s="49" t="s">
        <v>63</v>
      </c>
      <c r="H39" s="51"/>
      <c r="I39" s="49"/>
      <c r="J39" s="49" t="s">
        <v>63</v>
      </c>
      <c r="K39" s="51"/>
      <c r="L39" s="49"/>
      <c r="M39" s="49" t="s">
        <v>63</v>
      </c>
      <c r="N39" s="51"/>
      <c r="O39" s="52">
        <f>F39+I39+L39</f>
        <v>0</v>
      </c>
      <c r="P39" s="53">
        <f>H39+K39+N39</f>
        <v>0</v>
      </c>
      <c r="Q39" s="54">
        <f>IF(F39&gt;H39,1,0)+IF(I39&gt;K39,1,0)+IF(L39&gt;N39,1,0)</f>
        <v>0</v>
      </c>
      <c r="R39" s="55">
        <f>IF(H39&gt;F39,1,0)+IF(K39&gt;I39,1,0)+IF(N39&gt;L39,1,0)</f>
        <v>0</v>
      </c>
      <c r="S39" s="54">
        <f>IF(Q39&gt;R39,1,0)</f>
        <v>0</v>
      </c>
      <c r="T39" s="55">
        <f>IF(R39&gt;Q39,1,0)</f>
        <v>0</v>
      </c>
    </row>
    <row r="40" spans="1:20" ht="15" hidden="1">
      <c r="A40" s="34"/>
      <c r="B40" s="34"/>
      <c r="C40" s="56" t="s">
        <v>65</v>
      </c>
      <c r="D40" s="57"/>
      <c r="E40" s="48"/>
      <c r="F40" s="49"/>
      <c r="G40" s="49" t="s">
        <v>63</v>
      </c>
      <c r="H40" s="51"/>
      <c r="I40" s="49"/>
      <c r="J40" s="49" t="s">
        <v>63</v>
      </c>
      <c r="K40" s="51"/>
      <c r="L40" s="49"/>
      <c r="M40" s="49" t="s">
        <v>63</v>
      </c>
      <c r="N40" s="51"/>
      <c r="O40" s="52">
        <f>F40+I40+L40</f>
        <v>0</v>
      </c>
      <c r="P40" s="53">
        <f>H40+K40+N40</f>
        <v>0</v>
      </c>
      <c r="Q40" s="54">
        <f>IF(F40&gt;H40,1,0)+IF(I40&gt;K40,1,0)+IF(L40&gt;N40,1,0)</f>
        <v>0</v>
      </c>
      <c r="R40" s="55">
        <f>IF(H40&gt;F40,1,0)+IF(K40&gt;I40,1,0)+IF(N40&gt;L40,1,0)</f>
        <v>0</v>
      </c>
      <c r="S40" s="54">
        <f>IF(Q40&gt;R40,1,0)</f>
        <v>0</v>
      </c>
      <c r="T40" s="55">
        <f>IF(R40&gt;Q40,1,0)</f>
        <v>0</v>
      </c>
    </row>
    <row r="41" spans="1:20" ht="15" hidden="1">
      <c r="A41" s="34"/>
      <c r="B41" s="34"/>
      <c r="C41" s="56" t="s">
        <v>66</v>
      </c>
      <c r="D41" s="57"/>
      <c r="E41" s="57"/>
      <c r="F41" s="49"/>
      <c r="G41" s="49" t="s">
        <v>63</v>
      </c>
      <c r="H41" s="51"/>
      <c r="I41" s="49"/>
      <c r="J41" s="49" t="s">
        <v>63</v>
      </c>
      <c r="K41" s="51"/>
      <c r="L41" s="49"/>
      <c r="M41" s="49" t="s">
        <v>63</v>
      </c>
      <c r="N41" s="51"/>
      <c r="O41" s="52">
        <f>F41+I41+L41</f>
        <v>0</v>
      </c>
      <c r="P41" s="53">
        <f>H41+K41+N41</f>
        <v>0</v>
      </c>
      <c r="Q41" s="54">
        <f>IF(F41&gt;H41,1,0)+IF(I41&gt;K41,1,0)+IF(L41&gt;N41,1,0)</f>
        <v>0</v>
      </c>
      <c r="R41" s="55">
        <f>IF(H41&gt;F41,1,0)+IF(K41&gt;I41,1,0)+IF(N41&gt;L41,1,0)</f>
        <v>0</v>
      </c>
      <c r="S41" s="54">
        <f>IF(Q41&gt;R41,1,0)</f>
        <v>0</v>
      </c>
      <c r="T41" s="55">
        <f>IF(R41&gt;Q41,1,0)</f>
        <v>0</v>
      </c>
    </row>
    <row r="42" spans="1:20" ht="15.75" hidden="1" thickBot="1">
      <c r="A42" s="34"/>
      <c r="B42" s="34"/>
      <c r="C42" s="58" t="s">
        <v>67</v>
      </c>
      <c r="D42" s="59"/>
      <c r="E42" s="59"/>
      <c r="F42" s="60"/>
      <c r="G42" s="60" t="s">
        <v>63</v>
      </c>
      <c r="H42" s="61"/>
      <c r="I42" s="60"/>
      <c r="J42" s="60" t="s">
        <v>63</v>
      </c>
      <c r="K42" s="61"/>
      <c r="L42" s="60"/>
      <c r="M42" s="60" t="s">
        <v>63</v>
      </c>
      <c r="N42" s="61"/>
      <c r="O42" s="62">
        <f>F42+I42+L42</f>
        <v>0</v>
      </c>
      <c r="P42" s="63">
        <f>H42+K42+N42</f>
        <v>0</v>
      </c>
      <c r="Q42" s="64">
        <f>IF(F42&gt;H42,1,0)+IF(I42&gt;K42,1,0)+IF(L42&gt;N42,1,0)</f>
        <v>0</v>
      </c>
      <c r="R42" s="65">
        <f>IF(H42&gt;F42,1,0)+IF(K42&gt;I42,1,0)+IF(N42&gt;L42,1,0)</f>
        <v>0</v>
      </c>
      <c r="S42" s="64">
        <f>IF(Q42&gt;R42,1,0)</f>
        <v>0</v>
      </c>
      <c r="T42" s="65">
        <f>IF(R42&gt;Q42,1,0)</f>
        <v>0</v>
      </c>
    </row>
    <row r="43" spans="1:20" ht="15" hidden="1">
      <c r="A43" s="34"/>
      <c r="B43" s="34"/>
      <c r="C43" s="66" t="s">
        <v>68</v>
      </c>
      <c r="D43" s="67">
        <f>IF(S43+T43=0,0,IF(S43=T43,2,IF(S43&gt;T43,3,1)))</f>
        <v>0</v>
      </c>
      <c r="E43" s="67">
        <f>IF(S43+T43=0,0,IF(S43=T43,2,IF(T43&gt;S43,3,1)))</f>
        <v>0</v>
      </c>
      <c r="F43" s="68"/>
      <c r="G43" s="69"/>
      <c r="H43" s="69"/>
      <c r="I43" s="69"/>
      <c r="J43" s="69"/>
      <c r="K43" s="69"/>
      <c r="L43" s="69"/>
      <c r="M43" s="69"/>
      <c r="N43" s="70"/>
      <c r="O43" s="71">
        <f t="shared" ref="O43:T43" si="3">SUM(O38:O42)</f>
        <v>0</v>
      </c>
      <c r="P43" s="72">
        <f t="shared" si="3"/>
        <v>0</v>
      </c>
      <c r="Q43" s="72">
        <f t="shared" si="3"/>
        <v>0</v>
      </c>
      <c r="R43" s="72">
        <f t="shared" si="3"/>
        <v>0</v>
      </c>
      <c r="S43" s="72">
        <f t="shared" si="3"/>
        <v>0</v>
      </c>
      <c r="T43" s="72">
        <f t="shared" si="3"/>
        <v>0</v>
      </c>
    </row>
    <row r="44" spans="1:20" ht="15" hidden="1">
      <c r="A44" s="73"/>
      <c r="B44" s="73"/>
      <c r="C44" s="74" t="s">
        <v>69</v>
      </c>
      <c r="D44" s="338">
        <f>IF(D43+E43=0,0,IF(D43=E43,E36,IF(D43&gt;E43,D37,E37)))</f>
        <v>0</v>
      </c>
      <c r="E44" s="339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77"/>
      <c r="Q44" s="77"/>
      <c r="R44" s="77"/>
      <c r="S44" s="77"/>
      <c r="T44" s="77"/>
    </row>
    <row r="45" spans="1:20" hidden="1">
      <c r="A45" s="80"/>
      <c r="B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20" ht="15" customHeight="1">
      <c r="A46" s="36"/>
      <c r="B46" s="36"/>
      <c r="C46" s="37"/>
      <c r="D46" s="38"/>
      <c r="E46" s="39" t="s">
        <v>56</v>
      </c>
      <c r="F46" s="335" t="s">
        <v>57</v>
      </c>
      <c r="G46" s="336"/>
      <c r="H46" s="336"/>
      <c r="I46" s="336"/>
      <c r="J46" s="336"/>
      <c r="K46" s="336"/>
      <c r="L46" s="336"/>
      <c r="M46" s="336"/>
      <c r="N46" s="337"/>
      <c r="O46" s="330" t="s">
        <v>58</v>
      </c>
      <c r="P46" s="331"/>
      <c r="Q46" s="330" t="s">
        <v>59</v>
      </c>
      <c r="R46" s="331"/>
      <c r="S46" s="330" t="s">
        <v>60</v>
      </c>
      <c r="T46" s="331"/>
    </row>
    <row r="47" spans="1:20" ht="15.75" thickBot="1">
      <c r="A47" s="34"/>
      <c r="B47" s="34"/>
      <c r="C47" s="40" t="s">
        <v>61</v>
      </c>
      <c r="D47" s="41" t="str">
        <f>Tabulka_základní_část!B14</f>
        <v>Sokol Vodňany</v>
      </c>
      <c r="E47" s="41" t="str">
        <f>Tabulka_základní_část!B17</f>
        <v>SK Dobrá Voda</v>
      </c>
      <c r="F47" s="42">
        <v>1</v>
      </c>
      <c r="G47" s="43"/>
      <c r="H47" s="43"/>
      <c r="I47" s="43">
        <v>2</v>
      </c>
      <c r="J47" s="43"/>
      <c r="K47" s="43"/>
      <c r="L47" s="43">
        <v>3</v>
      </c>
      <c r="M47" s="44"/>
      <c r="N47" s="45"/>
      <c r="O47" s="332"/>
      <c r="P47" s="333"/>
      <c r="Q47" s="332"/>
      <c r="R47" s="333"/>
      <c r="S47" s="332"/>
      <c r="T47" s="333"/>
    </row>
    <row r="48" spans="1:20" ht="15.75" thickTop="1">
      <c r="A48" s="34"/>
      <c r="B48" s="34"/>
      <c r="C48" s="47" t="s">
        <v>62</v>
      </c>
      <c r="D48" s="213" t="s">
        <v>124</v>
      </c>
      <c r="E48" s="48" t="s">
        <v>129</v>
      </c>
      <c r="F48" s="49">
        <v>21</v>
      </c>
      <c r="G48" s="50" t="s">
        <v>63</v>
      </c>
      <c r="H48" s="51">
        <v>10</v>
      </c>
      <c r="I48" s="49">
        <v>21</v>
      </c>
      <c r="J48" s="50" t="s">
        <v>63</v>
      </c>
      <c r="K48" s="51">
        <v>11</v>
      </c>
      <c r="L48" s="49"/>
      <c r="M48" s="50" t="s">
        <v>63</v>
      </c>
      <c r="N48" s="51"/>
      <c r="O48" s="52">
        <f>F48+I48+L48</f>
        <v>42</v>
      </c>
      <c r="P48" s="53">
        <f>H48+K48+N48</f>
        <v>21</v>
      </c>
      <c r="Q48" s="54">
        <f>IF(F48&gt;H48,1,0)+IF(I48&gt;K48,1,0)+IF(L48&gt;N48,1,0)</f>
        <v>2</v>
      </c>
      <c r="R48" s="55">
        <f>IF(H48&gt;F48,1,0)+IF(K48&gt;I48,1,0)+IF(N48&gt;L48,1,0)</f>
        <v>0</v>
      </c>
      <c r="S48" s="54">
        <f>IF(Q48&gt;R48,1,0)</f>
        <v>1</v>
      </c>
      <c r="T48" s="55">
        <f>IF(R48&gt;Q48,1,0)</f>
        <v>0</v>
      </c>
    </row>
    <row r="49" spans="1:20" ht="15">
      <c r="A49" s="34"/>
      <c r="B49" s="34"/>
      <c r="C49" s="56" t="s">
        <v>64</v>
      </c>
      <c r="D49" s="214" t="s">
        <v>125</v>
      </c>
      <c r="E49" s="57" t="s">
        <v>130</v>
      </c>
      <c r="F49" s="49">
        <v>21</v>
      </c>
      <c r="G49" s="49" t="s">
        <v>63</v>
      </c>
      <c r="H49" s="51">
        <v>13</v>
      </c>
      <c r="I49" s="49">
        <v>21</v>
      </c>
      <c r="J49" s="49" t="s">
        <v>63</v>
      </c>
      <c r="K49" s="51">
        <v>11</v>
      </c>
      <c r="L49" s="49"/>
      <c r="M49" s="49" t="s">
        <v>63</v>
      </c>
      <c r="N49" s="51"/>
      <c r="O49" s="52">
        <f>F49+I49+L49</f>
        <v>42</v>
      </c>
      <c r="P49" s="53">
        <f>H49+K49+N49</f>
        <v>24</v>
      </c>
      <c r="Q49" s="54">
        <f>IF(F49&gt;H49,1,0)+IF(I49&gt;K49,1,0)+IF(L49&gt;N49,1,0)</f>
        <v>2</v>
      </c>
      <c r="R49" s="55">
        <f>IF(H49&gt;F49,1,0)+IF(K49&gt;I49,1,0)+IF(N49&gt;L49,1,0)</f>
        <v>0</v>
      </c>
      <c r="S49" s="54">
        <f>IF(Q49&gt;R49,1,0)</f>
        <v>1</v>
      </c>
      <c r="T49" s="55">
        <f>IF(R49&gt;Q49,1,0)</f>
        <v>0</v>
      </c>
    </row>
    <row r="50" spans="1:20" ht="15">
      <c r="A50" s="34"/>
      <c r="B50" s="34"/>
      <c r="C50" s="56" t="s">
        <v>65</v>
      </c>
      <c r="D50" s="214" t="s">
        <v>126</v>
      </c>
      <c r="E50" s="48" t="s">
        <v>131</v>
      </c>
      <c r="F50" s="49">
        <v>4</v>
      </c>
      <c r="G50" s="49" t="s">
        <v>63</v>
      </c>
      <c r="H50" s="51">
        <v>21</v>
      </c>
      <c r="I50" s="49">
        <v>7</v>
      </c>
      <c r="J50" s="49" t="s">
        <v>63</v>
      </c>
      <c r="K50" s="51">
        <v>21</v>
      </c>
      <c r="L50" s="49"/>
      <c r="M50" s="49" t="s">
        <v>63</v>
      </c>
      <c r="N50" s="51"/>
      <c r="O50" s="52">
        <f>F50+I50+L50</f>
        <v>11</v>
      </c>
      <c r="P50" s="53">
        <f>H50+K50+N50</f>
        <v>42</v>
      </c>
      <c r="Q50" s="54">
        <f>IF(F50&gt;H50,1,0)+IF(I50&gt;K50,1,0)+IF(L50&gt;N50,1,0)</f>
        <v>0</v>
      </c>
      <c r="R50" s="55">
        <f>IF(H50&gt;F50,1,0)+IF(K50&gt;I50,1,0)+IF(N50&gt;L50,1,0)</f>
        <v>2</v>
      </c>
      <c r="S50" s="54">
        <f>IF(Q50&gt;R50,1,0)</f>
        <v>0</v>
      </c>
      <c r="T50" s="55">
        <f>IF(R50&gt;Q50,1,0)</f>
        <v>1</v>
      </c>
    </row>
    <row r="51" spans="1:20" ht="15">
      <c r="A51" s="34"/>
      <c r="B51" s="34"/>
      <c r="C51" s="56" t="s">
        <v>66</v>
      </c>
      <c r="D51" s="214" t="s">
        <v>127</v>
      </c>
      <c r="E51" s="57" t="s">
        <v>132</v>
      </c>
      <c r="F51" s="49">
        <v>10</v>
      </c>
      <c r="G51" s="49" t="s">
        <v>63</v>
      </c>
      <c r="H51" s="51">
        <v>21</v>
      </c>
      <c r="I51" s="49">
        <v>8</v>
      </c>
      <c r="J51" s="49" t="s">
        <v>63</v>
      </c>
      <c r="K51" s="51">
        <v>21</v>
      </c>
      <c r="L51" s="49"/>
      <c r="M51" s="49" t="s">
        <v>63</v>
      </c>
      <c r="N51" s="51"/>
      <c r="O51" s="52">
        <f>F51+I51+L51</f>
        <v>18</v>
      </c>
      <c r="P51" s="53">
        <f>H51+K51+N51</f>
        <v>42</v>
      </c>
      <c r="Q51" s="54">
        <f>IF(F51&gt;H51,1,0)+IF(I51&gt;K51,1,0)+IF(L51&gt;N51,1,0)</f>
        <v>0</v>
      </c>
      <c r="R51" s="55">
        <f>IF(H51&gt;F51,1,0)+IF(K51&gt;I51,1,0)+IF(N51&gt;L51,1,0)</f>
        <v>2</v>
      </c>
      <c r="S51" s="54">
        <f>IF(Q51&gt;R51,1,0)</f>
        <v>0</v>
      </c>
      <c r="T51" s="55">
        <f>IF(R51&gt;Q51,1,0)</f>
        <v>1</v>
      </c>
    </row>
    <row r="52" spans="1:20" ht="15.75" thickBot="1">
      <c r="A52" s="34"/>
      <c r="B52" s="34"/>
      <c r="C52" s="58" t="s">
        <v>67</v>
      </c>
      <c r="D52" s="215" t="s">
        <v>128</v>
      </c>
      <c r="E52" s="59" t="s">
        <v>133</v>
      </c>
      <c r="F52" s="60">
        <v>21</v>
      </c>
      <c r="G52" s="60" t="s">
        <v>63</v>
      </c>
      <c r="H52" s="61">
        <v>13</v>
      </c>
      <c r="I52" s="60">
        <v>21</v>
      </c>
      <c r="J52" s="60" t="s">
        <v>63</v>
      </c>
      <c r="K52" s="61">
        <v>11</v>
      </c>
      <c r="L52" s="60"/>
      <c r="M52" s="60" t="s">
        <v>63</v>
      </c>
      <c r="N52" s="61"/>
      <c r="O52" s="62">
        <f>F52+I52+L52</f>
        <v>42</v>
      </c>
      <c r="P52" s="63">
        <f>H52+K52+N52</f>
        <v>24</v>
      </c>
      <c r="Q52" s="64">
        <f>IF(F52&gt;H52,1,0)+IF(I52&gt;K52,1,0)+IF(L52&gt;N52,1,0)</f>
        <v>2</v>
      </c>
      <c r="R52" s="65">
        <f>IF(H52&gt;F52,1,0)+IF(K52&gt;I52,1,0)+IF(N52&gt;L52,1,0)</f>
        <v>0</v>
      </c>
      <c r="S52" s="64">
        <f>IF(Q52&gt;R52,1,0)</f>
        <v>1</v>
      </c>
      <c r="T52" s="65">
        <f>IF(R52&gt;Q52,1,0)</f>
        <v>0</v>
      </c>
    </row>
    <row r="53" spans="1:20" ht="15.75" thickTop="1">
      <c r="A53" s="34"/>
      <c r="B53" s="34"/>
      <c r="C53" s="66" t="s">
        <v>68</v>
      </c>
      <c r="D53" s="67">
        <f>IF(S53+T53=0,0,IF(S53=T53,2,IF(S53&gt;T53,3,1)))</f>
        <v>3</v>
      </c>
      <c r="E53" s="67">
        <f>IF(S53+T53=0,0,IF(S53=T53,2,IF(T53&gt;S53,3,1)))</f>
        <v>1</v>
      </c>
      <c r="F53" s="68"/>
      <c r="G53" s="69"/>
      <c r="H53" s="69"/>
      <c r="I53" s="69"/>
      <c r="J53" s="69"/>
      <c r="K53" s="69"/>
      <c r="L53" s="69"/>
      <c r="M53" s="69"/>
      <c r="N53" s="70"/>
      <c r="O53" s="71">
        <f t="shared" ref="O53:T53" si="4">SUM(O48:O52)</f>
        <v>155</v>
      </c>
      <c r="P53" s="72">
        <f t="shared" si="4"/>
        <v>153</v>
      </c>
      <c r="Q53" s="72">
        <f t="shared" si="4"/>
        <v>6</v>
      </c>
      <c r="R53" s="72">
        <f t="shared" si="4"/>
        <v>4</v>
      </c>
      <c r="S53" s="72">
        <f t="shared" si="4"/>
        <v>3</v>
      </c>
      <c r="T53" s="72">
        <f t="shared" si="4"/>
        <v>2</v>
      </c>
    </row>
    <row r="54" spans="1:20" ht="15">
      <c r="A54" s="73"/>
      <c r="B54" s="73"/>
      <c r="C54" s="74" t="s">
        <v>69</v>
      </c>
      <c r="D54" s="338" t="str">
        <f>IF(D53+E53=0,0,IF(D53=E53,E46,IF(D53&gt;E53,D47,E47)))</f>
        <v>Sokol Vodňany</v>
      </c>
      <c r="E54" s="339"/>
      <c r="F54" s="75"/>
      <c r="G54" s="75"/>
      <c r="H54" s="75"/>
      <c r="I54" s="75"/>
      <c r="J54" s="75"/>
      <c r="K54" s="75"/>
      <c r="L54" s="75"/>
      <c r="M54" s="75"/>
      <c r="N54" s="75"/>
      <c r="O54" s="76"/>
      <c r="P54" s="77"/>
      <c r="Q54" s="77"/>
      <c r="R54" s="77"/>
      <c r="S54" s="77"/>
      <c r="T54" s="77"/>
    </row>
    <row r="55" spans="1:20" ht="15">
      <c r="A55" s="73"/>
      <c r="B55" s="73"/>
      <c r="C55" s="79"/>
      <c r="D55" s="90"/>
      <c r="E55" s="90"/>
      <c r="F55" s="75"/>
      <c r="G55" s="75"/>
      <c r="H55" s="75"/>
      <c r="I55" s="75"/>
      <c r="J55" s="75"/>
      <c r="K55" s="75"/>
      <c r="L55" s="75"/>
      <c r="M55" s="75"/>
      <c r="N55" s="75"/>
      <c r="O55" s="76"/>
      <c r="P55" s="77"/>
      <c r="Q55" s="77"/>
      <c r="R55" s="77"/>
      <c r="S55" s="77"/>
      <c r="T55" s="77"/>
    </row>
    <row r="56" spans="1:20" ht="6" customHeight="1">
      <c r="A56" s="334"/>
      <c r="B56" s="334"/>
      <c r="C56" s="87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9"/>
      <c r="P56" s="89"/>
      <c r="Q56" s="89"/>
      <c r="R56" s="89"/>
      <c r="S56" s="89"/>
      <c r="T56" s="89"/>
    </row>
    <row r="57" spans="1:20" ht="15">
      <c r="A57" s="34"/>
      <c r="B57" s="34"/>
      <c r="C57" s="35"/>
      <c r="D57" s="82"/>
      <c r="E57" s="81"/>
      <c r="F57" s="81"/>
      <c r="G57" s="81"/>
      <c r="H57" s="81"/>
      <c r="I57" s="81"/>
      <c r="J57" s="81"/>
      <c r="K57" s="81"/>
      <c r="L57" s="81"/>
      <c r="M57" s="81"/>
      <c r="N57" s="81"/>
    </row>
    <row r="58" spans="1:20" ht="15">
      <c r="A58" s="36"/>
      <c r="B58" s="36"/>
      <c r="C58" s="37"/>
      <c r="D58" s="38"/>
      <c r="E58" s="39" t="s">
        <v>56</v>
      </c>
      <c r="F58" s="335" t="s">
        <v>57</v>
      </c>
      <c r="G58" s="336"/>
      <c r="H58" s="336"/>
      <c r="I58" s="336"/>
      <c r="J58" s="336"/>
      <c r="K58" s="336"/>
      <c r="L58" s="336"/>
      <c r="M58" s="336"/>
      <c r="N58" s="337"/>
      <c r="O58" s="330" t="s">
        <v>58</v>
      </c>
      <c r="P58" s="331"/>
      <c r="Q58" s="330" t="s">
        <v>59</v>
      </c>
      <c r="R58" s="331"/>
      <c r="S58" s="330" t="s">
        <v>60</v>
      </c>
      <c r="T58" s="331"/>
    </row>
    <row r="59" spans="1:20" ht="15.75" thickBot="1">
      <c r="A59" s="34"/>
      <c r="B59" s="34"/>
      <c r="C59" s="40" t="s">
        <v>61</v>
      </c>
      <c r="D59" s="41" t="str">
        <f>Tabulka_základní_část!B23</f>
        <v>SKB Český Krumlov "D"</v>
      </c>
      <c r="E59" s="41" t="str">
        <f>Tabulka_základní_část!B26</f>
        <v>SKB Český Krumlov "B"</v>
      </c>
      <c r="F59" s="42">
        <v>1</v>
      </c>
      <c r="G59" s="43"/>
      <c r="H59" s="43"/>
      <c r="I59" s="43">
        <v>2</v>
      </c>
      <c r="J59" s="43"/>
      <c r="K59" s="43"/>
      <c r="L59" s="43">
        <v>3</v>
      </c>
      <c r="M59" s="44"/>
      <c r="N59" s="45"/>
      <c r="O59" s="332"/>
      <c r="P59" s="333"/>
      <c r="Q59" s="332"/>
      <c r="R59" s="333"/>
      <c r="S59" s="332"/>
      <c r="T59" s="333"/>
    </row>
    <row r="60" spans="1:20" ht="15.75" thickTop="1">
      <c r="A60" s="34"/>
      <c r="B60" s="34"/>
      <c r="C60" s="47" t="s">
        <v>62</v>
      </c>
      <c r="D60" s="213" t="s">
        <v>141</v>
      </c>
      <c r="E60" s="48" t="s">
        <v>149</v>
      </c>
      <c r="F60" s="49">
        <v>5</v>
      </c>
      <c r="G60" s="50" t="s">
        <v>63</v>
      </c>
      <c r="H60" s="51">
        <v>21</v>
      </c>
      <c r="I60" s="49">
        <v>2</v>
      </c>
      <c r="J60" s="50" t="s">
        <v>63</v>
      </c>
      <c r="K60" s="51">
        <v>21</v>
      </c>
      <c r="L60" s="49"/>
      <c r="M60" s="50" t="s">
        <v>63</v>
      </c>
      <c r="N60" s="51"/>
      <c r="O60" s="52">
        <f>F60+I60+L60</f>
        <v>7</v>
      </c>
      <c r="P60" s="53">
        <f>H60+K60+N60</f>
        <v>42</v>
      </c>
      <c r="Q60" s="54">
        <f>IF(F60&gt;H60,1,0)+IF(I60&gt;K60,1,0)+IF(L60&gt;N60,1,0)</f>
        <v>0</v>
      </c>
      <c r="R60" s="55">
        <f>IF(H60&gt;F60,1,0)+IF(K60&gt;I60,1,0)+IF(N60&gt;L60,1,0)</f>
        <v>2</v>
      </c>
      <c r="S60" s="54">
        <f>IF(Q60&gt;R60,1,0)</f>
        <v>0</v>
      </c>
      <c r="T60" s="55">
        <f>IF(R60&gt;Q60,1,0)</f>
        <v>1</v>
      </c>
    </row>
    <row r="61" spans="1:20" ht="15">
      <c r="A61" s="34"/>
      <c r="B61" s="34"/>
      <c r="C61" s="56" t="s">
        <v>64</v>
      </c>
      <c r="D61" s="214" t="s">
        <v>140</v>
      </c>
      <c r="E61" s="57" t="s">
        <v>167</v>
      </c>
      <c r="F61" s="49">
        <v>2</v>
      </c>
      <c r="G61" s="49" t="s">
        <v>63</v>
      </c>
      <c r="H61" s="51">
        <v>21</v>
      </c>
      <c r="I61" s="49">
        <v>7</v>
      </c>
      <c r="J61" s="49" t="s">
        <v>63</v>
      </c>
      <c r="K61" s="51">
        <v>21</v>
      </c>
      <c r="L61" s="49"/>
      <c r="M61" s="49" t="s">
        <v>63</v>
      </c>
      <c r="N61" s="51"/>
      <c r="O61" s="52">
        <f>F61+I61+L61</f>
        <v>9</v>
      </c>
      <c r="P61" s="53">
        <f>H61+K61+N61</f>
        <v>42</v>
      </c>
      <c r="Q61" s="54">
        <f>IF(F61&gt;H61,1,0)+IF(I61&gt;K61,1,0)+IF(L61&gt;N61,1,0)</f>
        <v>0</v>
      </c>
      <c r="R61" s="55">
        <f>IF(H61&gt;F61,1,0)+IF(K61&gt;I61,1,0)+IF(N61&gt;L61,1,0)</f>
        <v>2</v>
      </c>
      <c r="S61" s="54">
        <f>IF(Q61&gt;R61,1,0)</f>
        <v>0</v>
      </c>
      <c r="T61" s="55">
        <f>IF(R61&gt;Q61,1,0)</f>
        <v>1</v>
      </c>
    </row>
    <row r="62" spans="1:20" ht="15">
      <c r="A62" s="34"/>
      <c r="B62" s="34"/>
      <c r="C62" s="56" t="s">
        <v>65</v>
      </c>
      <c r="D62" s="214" t="s">
        <v>163</v>
      </c>
      <c r="E62" s="48" t="s">
        <v>168</v>
      </c>
      <c r="F62" s="49">
        <v>5</v>
      </c>
      <c r="G62" s="49" t="s">
        <v>63</v>
      </c>
      <c r="H62" s="51">
        <v>21</v>
      </c>
      <c r="I62" s="49">
        <v>6</v>
      </c>
      <c r="J62" s="49" t="s">
        <v>63</v>
      </c>
      <c r="K62" s="51">
        <v>21</v>
      </c>
      <c r="L62" s="49"/>
      <c r="M62" s="49" t="s">
        <v>63</v>
      </c>
      <c r="N62" s="51"/>
      <c r="O62" s="52">
        <f>F62+I62+L62</f>
        <v>11</v>
      </c>
      <c r="P62" s="53">
        <f>H62+K62+N62</f>
        <v>42</v>
      </c>
      <c r="Q62" s="54">
        <f>IF(F62&gt;H62,1,0)+IF(I62&gt;K62,1,0)+IF(L62&gt;N62,1,0)</f>
        <v>0</v>
      </c>
      <c r="R62" s="55">
        <f>IF(H62&gt;F62,1,0)+IF(K62&gt;I62,1,0)+IF(N62&gt;L62,1,0)</f>
        <v>2</v>
      </c>
      <c r="S62" s="54">
        <f>IF(Q62&gt;R62,1,0)</f>
        <v>0</v>
      </c>
      <c r="T62" s="55">
        <f>IF(R62&gt;Q62,1,0)</f>
        <v>1</v>
      </c>
    </row>
    <row r="63" spans="1:20" ht="15">
      <c r="A63" s="34"/>
      <c r="B63" s="34"/>
      <c r="C63" s="56" t="s">
        <v>66</v>
      </c>
      <c r="D63" s="214" t="s">
        <v>142</v>
      </c>
      <c r="E63" s="57" t="s">
        <v>152</v>
      </c>
      <c r="F63" s="49">
        <v>11</v>
      </c>
      <c r="G63" s="49" t="s">
        <v>63</v>
      </c>
      <c r="H63" s="51">
        <v>21</v>
      </c>
      <c r="I63" s="49">
        <v>6</v>
      </c>
      <c r="J63" s="49" t="s">
        <v>63</v>
      </c>
      <c r="K63" s="51">
        <v>21</v>
      </c>
      <c r="L63" s="49"/>
      <c r="M63" s="49" t="s">
        <v>63</v>
      </c>
      <c r="N63" s="51"/>
      <c r="O63" s="52">
        <f>F63+I63+L63</f>
        <v>17</v>
      </c>
      <c r="P63" s="53">
        <f>H63+K63+N63</f>
        <v>42</v>
      </c>
      <c r="Q63" s="54">
        <f>IF(F63&gt;H63,1,0)+IF(I63&gt;K63,1,0)+IF(L63&gt;N63,1,0)</f>
        <v>0</v>
      </c>
      <c r="R63" s="55">
        <f>IF(H63&gt;F63,1,0)+IF(K63&gt;I63,1,0)+IF(N63&gt;L63,1,0)</f>
        <v>2</v>
      </c>
      <c r="S63" s="54">
        <f>IF(Q63&gt;R63,1,0)</f>
        <v>0</v>
      </c>
      <c r="T63" s="55">
        <f>IF(R63&gt;Q63,1,0)</f>
        <v>1</v>
      </c>
    </row>
    <row r="64" spans="1:20" ht="15.75" thickBot="1">
      <c r="A64" s="34"/>
      <c r="B64" s="34"/>
      <c r="C64" s="58" t="s">
        <v>67</v>
      </c>
      <c r="D64" s="215" t="s">
        <v>164</v>
      </c>
      <c r="E64" s="59" t="s">
        <v>169</v>
      </c>
      <c r="F64" s="60">
        <v>1</v>
      </c>
      <c r="G64" s="60" t="s">
        <v>63</v>
      </c>
      <c r="H64" s="61">
        <v>21</v>
      </c>
      <c r="I64" s="60">
        <v>6</v>
      </c>
      <c r="J64" s="60" t="s">
        <v>63</v>
      </c>
      <c r="K64" s="61">
        <v>21</v>
      </c>
      <c r="L64" s="60"/>
      <c r="M64" s="60" t="s">
        <v>63</v>
      </c>
      <c r="N64" s="61"/>
      <c r="O64" s="62">
        <f>F64+I64+L64</f>
        <v>7</v>
      </c>
      <c r="P64" s="63">
        <f>H64+K64+N64</f>
        <v>42</v>
      </c>
      <c r="Q64" s="64">
        <f>IF(F64&gt;H64,1,0)+IF(I64&gt;K64,1,0)+IF(L64&gt;N64,1,0)</f>
        <v>0</v>
      </c>
      <c r="R64" s="65">
        <f>IF(H64&gt;F64,1,0)+IF(K64&gt;I64,1,0)+IF(N64&gt;L64,1,0)</f>
        <v>2</v>
      </c>
      <c r="S64" s="64">
        <f>IF(Q64&gt;R64,1,0)</f>
        <v>0</v>
      </c>
      <c r="T64" s="65">
        <f>IF(R64&gt;Q64,1,0)</f>
        <v>1</v>
      </c>
    </row>
    <row r="65" spans="1:20" ht="15.75" thickTop="1">
      <c r="A65" s="34"/>
      <c r="B65" s="34"/>
      <c r="C65" s="66" t="s">
        <v>68</v>
      </c>
      <c r="D65" s="67">
        <f>IF(S65+T65=0,0,IF(S65=T65,2,IF(S65&gt;T65,3,1)))</f>
        <v>1</v>
      </c>
      <c r="E65" s="67">
        <f>IF(S65+T65=0,0,IF(S65=T65,2,IF(T65&gt;S65,3,1)))</f>
        <v>3</v>
      </c>
      <c r="F65" s="68"/>
      <c r="G65" s="69"/>
      <c r="H65" s="69"/>
      <c r="I65" s="69"/>
      <c r="J65" s="69"/>
      <c r="K65" s="69"/>
      <c r="L65" s="69"/>
      <c r="M65" s="69"/>
      <c r="N65" s="70"/>
      <c r="O65" s="71">
        <f t="shared" ref="O65:T65" si="5">SUM(O60:O64)</f>
        <v>51</v>
      </c>
      <c r="P65" s="72">
        <f t="shared" si="5"/>
        <v>210</v>
      </c>
      <c r="Q65" s="72">
        <f t="shared" si="5"/>
        <v>0</v>
      </c>
      <c r="R65" s="72">
        <f t="shared" si="5"/>
        <v>10</v>
      </c>
      <c r="S65" s="72">
        <f t="shared" si="5"/>
        <v>0</v>
      </c>
      <c r="T65" s="72">
        <f t="shared" si="5"/>
        <v>5</v>
      </c>
    </row>
    <row r="66" spans="1:20" ht="15">
      <c r="A66" s="73"/>
      <c r="B66" s="73"/>
      <c r="C66" s="74" t="s">
        <v>69</v>
      </c>
      <c r="D66" s="338" t="str">
        <f>IF(D65+E65=0,0,IF(D65=E65,E58,IF(D65&gt;E65,D59,E59)))</f>
        <v>SKB Český Krumlov "B"</v>
      </c>
      <c r="E66" s="339"/>
      <c r="F66" s="75"/>
      <c r="G66" s="75"/>
      <c r="H66" s="75"/>
      <c r="I66" s="75"/>
      <c r="J66" s="75"/>
      <c r="K66" s="75"/>
      <c r="L66" s="75"/>
      <c r="M66" s="75"/>
      <c r="N66" s="75"/>
      <c r="O66" s="76"/>
      <c r="P66" s="77"/>
      <c r="Q66" s="77"/>
      <c r="R66" s="77"/>
      <c r="S66" s="77"/>
      <c r="T66" s="77"/>
    </row>
    <row r="67" spans="1:20" ht="15">
      <c r="A67" s="73"/>
      <c r="B67" s="73"/>
      <c r="C67" s="79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6"/>
      <c r="P67" s="77"/>
      <c r="Q67" s="77"/>
      <c r="R67" s="77"/>
      <c r="S67" s="77"/>
      <c r="T67" s="77"/>
    </row>
    <row r="68" spans="1:20" ht="15">
      <c r="A68" s="36"/>
      <c r="B68" s="36"/>
      <c r="C68" s="37"/>
      <c r="D68" s="38"/>
      <c r="E68" s="39" t="s">
        <v>56</v>
      </c>
      <c r="F68" s="335" t="s">
        <v>57</v>
      </c>
      <c r="G68" s="336"/>
      <c r="H68" s="336"/>
      <c r="I68" s="336"/>
      <c r="J68" s="336"/>
      <c r="K68" s="336"/>
      <c r="L68" s="336"/>
      <c r="M68" s="336"/>
      <c r="N68" s="337"/>
      <c r="O68" s="330" t="s">
        <v>58</v>
      </c>
      <c r="P68" s="331"/>
      <c r="Q68" s="330" t="s">
        <v>59</v>
      </c>
      <c r="R68" s="331"/>
      <c r="S68" s="330" t="s">
        <v>60</v>
      </c>
      <c r="T68" s="331"/>
    </row>
    <row r="69" spans="1:20" ht="15.75" thickBot="1">
      <c r="A69" s="34"/>
      <c r="B69" s="34"/>
      <c r="C69" s="40" t="s">
        <v>61</v>
      </c>
      <c r="D69" s="41" t="str">
        <f>Tabulka_základní_část!B5</f>
        <v>SKB Český Krumlov "A"</v>
      </c>
      <c r="E69" s="41" t="str">
        <f>Tabulka_základní_část!B20</f>
        <v>Sokol České Budějovice "B"</v>
      </c>
      <c r="F69" s="42">
        <v>1</v>
      </c>
      <c r="G69" s="43"/>
      <c r="H69" s="43"/>
      <c r="I69" s="43">
        <v>2</v>
      </c>
      <c r="J69" s="43"/>
      <c r="K69" s="43"/>
      <c r="L69" s="43">
        <v>3</v>
      </c>
      <c r="M69" s="44"/>
      <c r="N69" s="45"/>
      <c r="O69" s="332"/>
      <c r="P69" s="333"/>
      <c r="Q69" s="332"/>
      <c r="R69" s="333"/>
      <c r="S69" s="332"/>
      <c r="T69" s="333"/>
    </row>
    <row r="70" spans="1:20" ht="15.75" thickTop="1">
      <c r="A70" s="34"/>
      <c r="B70" s="34"/>
      <c r="C70" s="47" t="s">
        <v>62</v>
      </c>
      <c r="D70" s="279" t="s">
        <v>144</v>
      </c>
      <c r="E70" s="280" t="s">
        <v>134</v>
      </c>
      <c r="F70" s="281">
        <v>21</v>
      </c>
      <c r="G70" s="282" t="s">
        <v>63</v>
      </c>
      <c r="H70" s="283">
        <v>0</v>
      </c>
      <c r="I70" s="281">
        <v>21</v>
      </c>
      <c r="J70" s="282" t="s">
        <v>63</v>
      </c>
      <c r="K70" s="283">
        <v>0</v>
      </c>
      <c r="L70" s="49"/>
      <c r="M70" s="50" t="s">
        <v>63</v>
      </c>
      <c r="N70" s="51"/>
      <c r="O70" s="52">
        <f>F70+I70+L70</f>
        <v>42</v>
      </c>
      <c r="P70" s="53">
        <f>H70+K70+N70</f>
        <v>0</v>
      </c>
      <c r="Q70" s="54">
        <f>IF(F70&gt;H70,1,0)+IF(I70&gt;K70,1,0)+IF(L70&gt;N70,1,0)</f>
        <v>2</v>
      </c>
      <c r="R70" s="55">
        <f>IF(H70&gt;F70,1,0)+IF(K70&gt;I70,1,0)+IF(N70&gt;L70,1,0)</f>
        <v>0</v>
      </c>
      <c r="S70" s="54">
        <f>IF(Q70&gt;R70,1,0)</f>
        <v>1</v>
      </c>
      <c r="T70" s="55">
        <f>IF(R70&gt;Q70,1,0)</f>
        <v>0</v>
      </c>
    </row>
    <row r="71" spans="1:20" ht="15">
      <c r="A71" s="34"/>
      <c r="B71" s="34"/>
      <c r="C71" s="56" t="s">
        <v>64</v>
      </c>
      <c r="D71" s="214" t="s">
        <v>161</v>
      </c>
      <c r="E71" s="57" t="s">
        <v>135</v>
      </c>
      <c r="F71" s="49">
        <v>21</v>
      </c>
      <c r="G71" s="49" t="s">
        <v>63</v>
      </c>
      <c r="H71" s="51">
        <v>15</v>
      </c>
      <c r="I71" s="49">
        <v>21</v>
      </c>
      <c r="J71" s="49" t="s">
        <v>63</v>
      </c>
      <c r="K71" s="51">
        <v>7</v>
      </c>
      <c r="L71" s="49"/>
      <c r="M71" s="49" t="s">
        <v>63</v>
      </c>
      <c r="N71" s="51"/>
      <c r="O71" s="52">
        <f>F71+I71+L71</f>
        <v>42</v>
      </c>
      <c r="P71" s="53">
        <f>H71+K71+N71</f>
        <v>22</v>
      </c>
      <c r="Q71" s="54">
        <f>IF(F71&gt;H71,1,0)+IF(I71&gt;K71,1,0)+IF(L71&gt;N71,1,0)</f>
        <v>2</v>
      </c>
      <c r="R71" s="55">
        <f>IF(H71&gt;F71,1,0)+IF(K71&gt;I71,1,0)+IF(N71&gt;L71,1,0)</f>
        <v>0</v>
      </c>
      <c r="S71" s="54">
        <f>IF(Q71&gt;R71,1,0)</f>
        <v>1</v>
      </c>
      <c r="T71" s="55">
        <f>IF(R71&gt;Q71,1,0)</f>
        <v>0</v>
      </c>
    </row>
    <row r="72" spans="1:20" ht="15">
      <c r="A72" s="34"/>
      <c r="B72" s="34"/>
      <c r="C72" s="56" t="s">
        <v>65</v>
      </c>
      <c r="D72" s="284" t="s">
        <v>146</v>
      </c>
      <c r="E72" s="280" t="s">
        <v>136</v>
      </c>
      <c r="F72" s="281">
        <v>21</v>
      </c>
      <c r="G72" s="281" t="s">
        <v>63</v>
      </c>
      <c r="H72" s="283">
        <v>0</v>
      </c>
      <c r="I72" s="281">
        <v>21</v>
      </c>
      <c r="J72" s="281" t="s">
        <v>63</v>
      </c>
      <c r="K72" s="283">
        <v>0</v>
      </c>
      <c r="L72" s="49"/>
      <c r="M72" s="49" t="s">
        <v>63</v>
      </c>
      <c r="N72" s="51"/>
      <c r="O72" s="52">
        <f>F72+I72+L72</f>
        <v>42</v>
      </c>
      <c r="P72" s="53">
        <f>H72+K72+N72</f>
        <v>0</v>
      </c>
      <c r="Q72" s="54">
        <f>IF(F72&gt;H72,1,0)+IF(I72&gt;K72,1,0)+IF(L72&gt;N72,1,0)</f>
        <v>2</v>
      </c>
      <c r="R72" s="55">
        <f>IF(H72&gt;F72,1,0)+IF(K72&gt;I72,1,0)+IF(N72&gt;L72,1,0)</f>
        <v>0</v>
      </c>
      <c r="S72" s="54">
        <f>IF(Q72&gt;R72,1,0)</f>
        <v>1</v>
      </c>
      <c r="T72" s="55">
        <f>IF(R72&gt;Q72,1,0)</f>
        <v>0</v>
      </c>
    </row>
    <row r="73" spans="1:20" ht="15">
      <c r="A73" s="34"/>
      <c r="B73" s="34"/>
      <c r="C73" s="56" t="s">
        <v>66</v>
      </c>
      <c r="D73" s="214" t="s">
        <v>147</v>
      </c>
      <c r="E73" s="57" t="s">
        <v>137</v>
      </c>
      <c r="F73" s="49">
        <v>21</v>
      </c>
      <c r="G73" s="49" t="s">
        <v>63</v>
      </c>
      <c r="H73" s="51">
        <v>5</v>
      </c>
      <c r="I73" s="49">
        <v>21</v>
      </c>
      <c r="J73" s="49" t="s">
        <v>63</v>
      </c>
      <c r="K73" s="51">
        <v>11</v>
      </c>
      <c r="L73" s="49"/>
      <c r="M73" s="49" t="s">
        <v>63</v>
      </c>
      <c r="N73" s="51"/>
      <c r="O73" s="52">
        <f>F73+I73+L73</f>
        <v>42</v>
      </c>
      <c r="P73" s="53">
        <f>H73+K73+N73</f>
        <v>16</v>
      </c>
      <c r="Q73" s="54">
        <f>IF(F73&gt;H73,1,0)+IF(I73&gt;K73,1,0)+IF(L73&gt;N73,1,0)</f>
        <v>2</v>
      </c>
      <c r="R73" s="55">
        <f>IF(H73&gt;F73,1,0)+IF(K73&gt;I73,1,0)+IF(N73&gt;L73,1,0)</f>
        <v>0</v>
      </c>
      <c r="S73" s="54">
        <f>IF(Q73&gt;R73,1,0)</f>
        <v>1</v>
      </c>
      <c r="T73" s="55">
        <f>IF(R73&gt;Q73,1,0)</f>
        <v>0</v>
      </c>
    </row>
    <row r="74" spans="1:20" ht="15.75" thickBot="1">
      <c r="A74" s="34"/>
      <c r="B74" s="34"/>
      <c r="C74" s="58" t="s">
        <v>67</v>
      </c>
      <c r="D74" s="215" t="s">
        <v>162</v>
      </c>
      <c r="E74" s="59" t="s">
        <v>138</v>
      </c>
      <c r="F74" s="60">
        <v>21</v>
      </c>
      <c r="G74" s="60" t="s">
        <v>63</v>
      </c>
      <c r="H74" s="61">
        <v>15</v>
      </c>
      <c r="I74" s="60">
        <v>21</v>
      </c>
      <c r="J74" s="60" t="s">
        <v>63</v>
      </c>
      <c r="K74" s="61">
        <v>19</v>
      </c>
      <c r="L74" s="60"/>
      <c r="M74" s="60" t="s">
        <v>63</v>
      </c>
      <c r="N74" s="61"/>
      <c r="O74" s="62">
        <f>F74+I74+L74</f>
        <v>42</v>
      </c>
      <c r="P74" s="63">
        <f>H74+K74+N74</f>
        <v>34</v>
      </c>
      <c r="Q74" s="64">
        <f>IF(F74&gt;H74,1,0)+IF(I74&gt;K74,1,0)+IF(L74&gt;N74,1,0)</f>
        <v>2</v>
      </c>
      <c r="R74" s="65">
        <f>IF(H74&gt;F74,1,0)+IF(K74&gt;I74,1,0)+IF(N74&gt;L74,1,0)</f>
        <v>0</v>
      </c>
      <c r="S74" s="64">
        <f>IF(Q74&gt;R74,1,0)</f>
        <v>1</v>
      </c>
      <c r="T74" s="65">
        <f>IF(R74&gt;Q74,1,0)</f>
        <v>0</v>
      </c>
    </row>
    <row r="75" spans="1:20" ht="15.75" thickTop="1">
      <c r="A75" s="34"/>
      <c r="B75" s="34"/>
      <c r="C75" s="66" t="s">
        <v>68</v>
      </c>
      <c r="D75" s="67">
        <f>IF(S75+T75=0,0,IF(S75=T75,2,IF(S75&gt;T75,3,1)))</f>
        <v>3</v>
      </c>
      <c r="E75" s="67">
        <f>IF(S75+T75=0,0,IF(S75=T75,2,IF(T75&gt;S75,3,1)))</f>
        <v>1</v>
      </c>
      <c r="F75" s="68"/>
      <c r="G75" s="69"/>
      <c r="H75" s="69"/>
      <c r="I75" s="69"/>
      <c r="J75" s="69"/>
      <c r="K75" s="69"/>
      <c r="L75" s="69"/>
      <c r="M75" s="69"/>
      <c r="N75" s="70"/>
      <c r="O75" s="71">
        <f t="shared" ref="O75:T75" si="6">SUM(O70:O74)</f>
        <v>210</v>
      </c>
      <c r="P75" s="72">
        <f t="shared" si="6"/>
        <v>72</v>
      </c>
      <c r="Q75" s="72">
        <f t="shared" si="6"/>
        <v>10</v>
      </c>
      <c r="R75" s="72">
        <f t="shared" si="6"/>
        <v>0</v>
      </c>
      <c r="S75" s="72">
        <f t="shared" si="6"/>
        <v>5</v>
      </c>
      <c r="T75" s="72">
        <f t="shared" si="6"/>
        <v>0</v>
      </c>
    </row>
    <row r="76" spans="1:20" ht="15">
      <c r="A76" s="73"/>
      <c r="B76" s="73"/>
      <c r="C76" s="74" t="s">
        <v>69</v>
      </c>
      <c r="D76" s="338" t="str">
        <f>IF(D75+E75=0,0,IF(D75=E75,E68,IF(D75&gt;E75,D69,E69)))</f>
        <v>SKB Český Krumlov "A"</v>
      </c>
      <c r="E76" s="339"/>
      <c r="F76" s="75"/>
      <c r="G76" s="75"/>
      <c r="H76" s="75"/>
      <c r="I76" s="75"/>
      <c r="J76" s="75"/>
      <c r="K76" s="75"/>
      <c r="L76" s="75"/>
      <c r="M76" s="75"/>
      <c r="N76" s="75"/>
      <c r="O76" s="76"/>
      <c r="P76" s="77"/>
      <c r="Q76" s="77"/>
      <c r="R76" s="77"/>
      <c r="S76" s="77"/>
      <c r="T76" s="77"/>
    </row>
    <row r="77" spans="1:20">
      <c r="A77" s="80"/>
      <c r="B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</row>
    <row r="78" spans="1:20" ht="15">
      <c r="A78" s="36"/>
      <c r="B78" s="36"/>
      <c r="C78" s="37"/>
      <c r="D78" s="38"/>
      <c r="E78" s="39" t="s">
        <v>56</v>
      </c>
      <c r="F78" s="335" t="s">
        <v>57</v>
      </c>
      <c r="G78" s="336"/>
      <c r="H78" s="336"/>
      <c r="I78" s="336"/>
      <c r="J78" s="336"/>
      <c r="K78" s="336"/>
      <c r="L78" s="336"/>
      <c r="M78" s="336"/>
      <c r="N78" s="337"/>
      <c r="O78" s="330" t="s">
        <v>58</v>
      </c>
      <c r="P78" s="331"/>
      <c r="Q78" s="330" t="s">
        <v>59</v>
      </c>
      <c r="R78" s="331"/>
      <c r="S78" s="330" t="s">
        <v>60</v>
      </c>
      <c r="T78" s="331"/>
    </row>
    <row r="79" spans="1:20" ht="15.75" thickBot="1">
      <c r="A79" s="34"/>
      <c r="B79" s="34"/>
      <c r="C79" s="40" t="s">
        <v>61</v>
      </c>
      <c r="D79" s="41" t="str">
        <f>Tabulka_základní_část!B8</f>
        <v>SKB Český Krumlov "C"</v>
      </c>
      <c r="E79" s="41" t="str">
        <f>Tabulka_základní_část!B17</f>
        <v>SK Dobrá Voda</v>
      </c>
      <c r="F79" s="42">
        <v>1</v>
      </c>
      <c r="G79" s="43"/>
      <c r="H79" s="43"/>
      <c r="I79" s="43">
        <v>2</v>
      </c>
      <c r="J79" s="43"/>
      <c r="K79" s="43"/>
      <c r="L79" s="43">
        <v>3</v>
      </c>
      <c r="M79" s="44"/>
      <c r="N79" s="45"/>
      <c r="O79" s="332"/>
      <c r="P79" s="333"/>
      <c r="Q79" s="332"/>
      <c r="R79" s="333"/>
      <c r="S79" s="332"/>
      <c r="T79" s="333"/>
    </row>
    <row r="80" spans="1:20" ht="15.75" thickTop="1">
      <c r="A80" s="34"/>
      <c r="B80" s="34"/>
      <c r="C80" s="47" t="s">
        <v>62</v>
      </c>
      <c r="D80" s="213" t="s">
        <v>154</v>
      </c>
      <c r="E80" s="48" t="s">
        <v>129</v>
      </c>
      <c r="F80" s="49">
        <v>15</v>
      </c>
      <c r="G80" s="50" t="s">
        <v>63</v>
      </c>
      <c r="H80" s="51">
        <v>21</v>
      </c>
      <c r="I80" s="49">
        <v>9</v>
      </c>
      <c r="J80" s="50" t="s">
        <v>63</v>
      </c>
      <c r="K80" s="51">
        <v>21</v>
      </c>
      <c r="L80" s="49"/>
      <c r="M80" s="50" t="s">
        <v>63</v>
      </c>
      <c r="N80" s="51"/>
      <c r="O80" s="52">
        <f>F80+I80+L80</f>
        <v>24</v>
      </c>
      <c r="P80" s="53">
        <f>H80+K80+N80</f>
        <v>42</v>
      </c>
      <c r="Q80" s="54">
        <f>IF(F80&gt;H80,1,0)+IF(I80&gt;K80,1,0)+IF(L80&gt;N80,1,0)</f>
        <v>0</v>
      </c>
      <c r="R80" s="55">
        <f>IF(H80&gt;F80,1,0)+IF(K80&gt;I80,1,0)+IF(N80&gt;L80,1,0)</f>
        <v>2</v>
      </c>
      <c r="S80" s="54">
        <f>IF(Q80&gt;R80,1,0)</f>
        <v>0</v>
      </c>
      <c r="T80" s="55">
        <f>IF(R80&gt;Q80,1,0)</f>
        <v>1</v>
      </c>
    </row>
    <row r="81" spans="1:20" ht="15">
      <c r="A81" s="34"/>
      <c r="B81" s="34"/>
      <c r="C81" s="56" t="s">
        <v>64</v>
      </c>
      <c r="D81" s="214" t="s">
        <v>165</v>
      </c>
      <c r="E81" s="57" t="s">
        <v>130</v>
      </c>
      <c r="F81" s="49">
        <v>18</v>
      </c>
      <c r="G81" s="49" t="s">
        <v>63</v>
      </c>
      <c r="H81" s="51">
        <v>21</v>
      </c>
      <c r="I81" s="49">
        <v>18</v>
      </c>
      <c r="J81" s="49" t="s">
        <v>63</v>
      </c>
      <c r="K81" s="51">
        <v>21</v>
      </c>
      <c r="L81" s="49"/>
      <c r="M81" s="49" t="s">
        <v>63</v>
      </c>
      <c r="N81" s="51"/>
      <c r="O81" s="52">
        <f>F81+I81+L81</f>
        <v>36</v>
      </c>
      <c r="P81" s="53">
        <f>H81+K81+N81</f>
        <v>42</v>
      </c>
      <c r="Q81" s="54">
        <f>IF(F81&gt;H81,1,0)+IF(I81&gt;K81,1,0)+IF(L81&gt;N81,1,0)</f>
        <v>0</v>
      </c>
      <c r="R81" s="55">
        <f>IF(H81&gt;F81,1,0)+IF(K81&gt;I81,1,0)+IF(N81&gt;L81,1,0)</f>
        <v>2</v>
      </c>
      <c r="S81" s="54">
        <f>IF(Q81&gt;R81,1,0)</f>
        <v>0</v>
      </c>
      <c r="T81" s="55">
        <f>IF(R81&gt;Q81,1,0)</f>
        <v>1</v>
      </c>
    </row>
    <row r="82" spans="1:20" ht="15">
      <c r="A82" s="34"/>
      <c r="B82" s="34"/>
      <c r="C82" s="56" t="s">
        <v>65</v>
      </c>
      <c r="D82" s="214" t="s">
        <v>156</v>
      </c>
      <c r="E82" s="48" t="s">
        <v>131</v>
      </c>
      <c r="F82" s="49">
        <v>7</v>
      </c>
      <c r="G82" s="49" t="s">
        <v>63</v>
      </c>
      <c r="H82" s="51">
        <v>21</v>
      </c>
      <c r="I82" s="49">
        <v>5</v>
      </c>
      <c r="J82" s="49" t="s">
        <v>63</v>
      </c>
      <c r="K82" s="51">
        <v>21</v>
      </c>
      <c r="L82" s="49"/>
      <c r="M82" s="49" t="s">
        <v>63</v>
      </c>
      <c r="N82" s="51"/>
      <c r="O82" s="52">
        <f>F82+I82+L82</f>
        <v>12</v>
      </c>
      <c r="P82" s="53">
        <f>H82+K82+N82</f>
        <v>42</v>
      </c>
      <c r="Q82" s="54">
        <f>IF(F82&gt;H82,1,0)+IF(I82&gt;K82,1,0)+IF(L82&gt;N82,1,0)</f>
        <v>0</v>
      </c>
      <c r="R82" s="55">
        <f>IF(H82&gt;F82,1,0)+IF(K82&gt;I82,1,0)+IF(N82&gt;L82,1,0)</f>
        <v>2</v>
      </c>
      <c r="S82" s="54">
        <f>IF(Q82&gt;R82,1,0)</f>
        <v>0</v>
      </c>
      <c r="T82" s="55">
        <f>IF(R82&gt;Q82,1,0)</f>
        <v>1</v>
      </c>
    </row>
    <row r="83" spans="1:20" ht="15">
      <c r="A83" s="34"/>
      <c r="B83" s="34"/>
      <c r="C83" s="56" t="s">
        <v>66</v>
      </c>
      <c r="D83" s="214" t="s">
        <v>155</v>
      </c>
      <c r="E83" s="57" t="s">
        <v>132</v>
      </c>
      <c r="F83" s="49">
        <v>21</v>
      </c>
      <c r="G83" s="49" t="s">
        <v>63</v>
      </c>
      <c r="H83" s="51">
        <v>13</v>
      </c>
      <c r="I83" s="49">
        <v>21</v>
      </c>
      <c r="J83" s="49" t="s">
        <v>63</v>
      </c>
      <c r="K83" s="51">
        <v>11</v>
      </c>
      <c r="L83" s="49"/>
      <c r="M83" s="49" t="s">
        <v>63</v>
      </c>
      <c r="N83" s="51"/>
      <c r="O83" s="52">
        <f>F83+I83+L83</f>
        <v>42</v>
      </c>
      <c r="P83" s="53">
        <f>H83+K83+N83</f>
        <v>24</v>
      </c>
      <c r="Q83" s="54">
        <f>IF(F83&gt;H83,1,0)+IF(I83&gt;K83,1,0)+IF(L83&gt;N83,1,0)</f>
        <v>2</v>
      </c>
      <c r="R83" s="55">
        <f>IF(H83&gt;F83,1,0)+IF(K83&gt;I83,1,0)+IF(N83&gt;L83,1,0)</f>
        <v>0</v>
      </c>
      <c r="S83" s="54">
        <f>IF(Q83&gt;R83,1,0)</f>
        <v>1</v>
      </c>
      <c r="T83" s="55">
        <f>IF(R83&gt;Q83,1,0)</f>
        <v>0</v>
      </c>
    </row>
    <row r="84" spans="1:20" ht="15.75" thickBot="1">
      <c r="A84" s="34"/>
      <c r="B84" s="34"/>
      <c r="C84" s="58" t="s">
        <v>67</v>
      </c>
      <c r="D84" s="215" t="s">
        <v>166</v>
      </c>
      <c r="E84" s="59" t="s">
        <v>159</v>
      </c>
      <c r="F84" s="60">
        <v>20</v>
      </c>
      <c r="G84" s="60" t="s">
        <v>63</v>
      </c>
      <c r="H84" s="61">
        <v>22</v>
      </c>
      <c r="I84" s="60">
        <v>11</v>
      </c>
      <c r="J84" s="60" t="s">
        <v>63</v>
      </c>
      <c r="K84" s="61">
        <v>21</v>
      </c>
      <c r="L84" s="60"/>
      <c r="M84" s="60" t="s">
        <v>63</v>
      </c>
      <c r="N84" s="61"/>
      <c r="O84" s="62">
        <f>F84+I84+L84</f>
        <v>31</v>
      </c>
      <c r="P84" s="63">
        <f>H84+K84+N84</f>
        <v>43</v>
      </c>
      <c r="Q84" s="64">
        <f>IF(F84&gt;H84,1,0)+IF(I84&gt;K84,1,0)+IF(L84&gt;N84,1,0)</f>
        <v>0</v>
      </c>
      <c r="R84" s="65">
        <f>IF(H84&gt;F84,1,0)+IF(K84&gt;I84,1,0)+IF(N84&gt;L84,1,0)</f>
        <v>2</v>
      </c>
      <c r="S84" s="64">
        <f>IF(Q84&gt;R84,1,0)</f>
        <v>0</v>
      </c>
      <c r="T84" s="65">
        <f>IF(R84&gt;Q84,1,0)</f>
        <v>1</v>
      </c>
    </row>
    <row r="85" spans="1:20" ht="15.75" thickTop="1">
      <c r="A85" s="34"/>
      <c r="B85" s="34"/>
      <c r="C85" s="66" t="s">
        <v>68</v>
      </c>
      <c r="D85" s="67">
        <f>IF(S85+T85=0,0,IF(S85=T85,2,IF(S85&gt;T85,3,1)))</f>
        <v>1</v>
      </c>
      <c r="E85" s="67">
        <f>IF(S85+T85=0,0,IF(S85=T85,2,IF(T85&gt;S85,3,1)))</f>
        <v>3</v>
      </c>
      <c r="F85" s="68"/>
      <c r="G85" s="69"/>
      <c r="H85" s="69"/>
      <c r="I85" s="69"/>
      <c r="J85" s="69"/>
      <c r="K85" s="69"/>
      <c r="L85" s="69"/>
      <c r="M85" s="69"/>
      <c r="N85" s="70"/>
      <c r="O85" s="71">
        <f t="shared" ref="O85:T85" si="7">SUM(O80:O84)</f>
        <v>145</v>
      </c>
      <c r="P85" s="72">
        <f t="shared" si="7"/>
        <v>193</v>
      </c>
      <c r="Q85" s="72">
        <f t="shared" si="7"/>
        <v>2</v>
      </c>
      <c r="R85" s="72">
        <f t="shared" si="7"/>
        <v>8</v>
      </c>
      <c r="S85" s="72">
        <f t="shared" si="7"/>
        <v>1</v>
      </c>
      <c r="T85" s="72">
        <f t="shared" si="7"/>
        <v>4</v>
      </c>
    </row>
    <row r="86" spans="1:20" ht="15">
      <c r="A86" s="73"/>
      <c r="B86" s="73"/>
      <c r="C86" s="74" t="s">
        <v>69</v>
      </c>
      <c r="D86" s="338" t="str">
        <f>IF(D85+E85=0,0,IF(D85=E85,E78,IF(D85&gt;E85,D79,E79)))</f>
        <v>SK Dobrá Voda</v>
      </c>
      <c r="E86" s="339"/>
      <c r="F86" s="75"/>
      <c r="G86" s="75"/>
      <c r="H86" s="75"/>
      <c r="I86" s="75"/>
      <c r="J86" s="75"/>
      <c r="K86" s="75"/>
      <c r="L86" s="75"/>
      <c r="M86" s="75"/>
      <c r="N86" s="75"/>
      <c r="O86" s="76"/>
      <c r="P86" s="77"/>
      <c r="Q86" s="77"/>
      <c r="R86" s="77"/>
      <c r="S86" s="77"/>
      <c r="T86" s="77"/>
    </row>
    <row r="87" spans="1:20">
      <c r="A87" s="80"/>
      <c r="B87" s="80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20" ht="15">
      <c r="A88" s="36"/>
      <c r="B88" s="36"/>
      <c r="C88" s="37"/>
      <c r="D88" s="38"/>
      <c r="E88" s="39" t="s">
        <v>56</v>
      </c>
      <c r="F88" s="335" t="s">
        <v>57</v>
      </c>
      <c r="G88" s="336"/>
      <c r="H88" s="336"/>
      <c r="I88" s="336"/>
      <c r="J88" s="336"/>
      <c r="K88" s="336"/>
      <c r="L88" s="336"/>
      <c r="M88" s="336"/>
      <c r="N88" s="337"/>
      <c r="O88" s="330" t="s">
        <v>58</v>
      </c>
      <c r="P88" s="331"/>
      <c r="Q88" s="330" t="s">
        <v>59</v>
      </c>
      <c r="R88" s="331"/>
      <c r="S88" s="330" t="s">
        <v>60</v>
      </c>
      <c r="T88" s="331"/>
    </row>
    <row r="89" spans="1:20" ht="15.75" thickBot="1">
      <c r="A89" s="34"/>
      <c r="B89" s="34"/>
      <c r="C89" s="40" t="s">
        <v>61</v>
      </c>
      <c r="D89" s="41" t="str">
        <f>Tabulka_základní_část!B11</f>
        <v>Sokol České Budějovice "A"</v>
      </c>
      <c r="E89" s="41" t="str">
        <f>Tabulka_základní_část!B14</f>
        <v>Sokol Vodňany</v>
      </c>
      <c r="F89" s="42">
        <v>1</v>
      </c>
      <c r="G89" s="43"/>
      <c r="H89" s="43"/>
      <c r="I89" s="43">
        <v>2</v>
      </c>
      <c r="J89" s="43"/>
      <c r="K89" s="43"/>
      <c r="L89" s="43">
        <v>3</v>
      </c>
      <c r="M89" s="44"/>
      <c r="N89" s="45"/>
      <c r="O89" s="332"/>
      <c r="P89" s="333"/>
      <c r="Q89" s="332"/>
      <c r="R89" s="333"/>
      <c r="S89" s="332"/>
      <c r="T89" s="333"/>
    </row>
    <row r="90" spans="1:20" ht="15.75" thickTop="1">
      <c r="A90" s="34"/>
      <c r="B90" s="34"/>
      <c r="C90" s="47" t="s">
        <v>62</v>
      </c>
      <c r="D90" s="213" t="s">
        <v>121</v>
      </c>
      <c r="E90" s="48" t="s">
        <v>124</v>
      </c>
      <c r="F90" s="49">
        <v>1</v>
      </c>
      <c r="G90" s="50" t="s">
        <v>63</v>
      </c>
      <c r="H90" s="51">
        <v>21</v>
      </c>
      <c r="I90" s="49">
        <v>7</v>
      </c>
      <c r="J90" s="50" t="s">
        <v>63</v>
      </c>
      <c r="K90" s="51">
        <v>21</v>
      </c>
      <c r="L90" s="49"/>
      <c r="M90" s="50" t="s">
        <v>63</v>
      </c>
      <c r="N90" s="51"/>
      <c r="O90" s="52">
        <f>F90+I90+L90</f>
        <v>8</v>
      </c>
      <c r="P90" s="53">
        <f>H90+K90+N90</f>
        <v>42</v>
      </c>
      <c r="Q90" s="54">
        <f>IF(F90&gt;H90,1,0)+IF(I90&gt;K90,1,0)+IF(L90&gt;N90,1,0)</f>
        <v>0</v>
      </c>
      <c r="R90" s="55">
        <f>IF(H90&gt;F90,1,0)+IF(K90&gt;I90,1,0)+IF(N90&gt;L90,1,0)</f>
        <v>2</v>
      </c>
      <c r="S90" s="54">
        <f>IF(Q90&gt;R90,1,0)</f>
        <v>0</v>
      </c>
      <c r="T90" s="55">
        <f>IF(R90&gt;Q90,1,0)</f>
        <v>1</v>
      </c>
    </row>
    <row r="91" spans="1:20" ht="15">
      <c r="A91" s="34"/>
      <c r="B91" s="34"/>
      <c r="C91" s="56" t="s">
        <v>64</v>
      </c>
      <c r="D91" s="214" t="s">
        <v>120</v>
      </c>
      <c r="E91" s="57" t="s">
        <v>125</v>
      </c>
      <c r="F91" s="49">
        <v>21</v>
      </c>
      <c r="G91" s="49" t="s">
        <v>63</v>
      </c>
      <c r="H91" s="51">
        <v>6</v>
      </c>
      <c r="I91" s="49">
        <v>21</v>
      </c>
      <c r="J91" s="49" t="s">
        <v>63</v>
      </c>
      <c r="K91" s="51">
        <v>19</v>
      </c>
      <c r="L91" s="49"/>
      <c r="M91" s="49" t="s">
        <v>63</v>
      </c>
      <c r="N91" s="51"/>
      <c r="O91" s="52">
        <f>F91+I91+L91</f>
        <v>42</v>
      </c>
      <c r="P91" s="53">
        <f>H91+K91+N91</f>
        <v>25</v>
      </c>
      <c r="Q91" s="54">
        <f>IF(F91&gt;H91,1,0)+IF(I91&gt;K91,1,0)+IF(L91&gt;N91,1,0)</f>
        <v>2</v>
      </c>
      <c r="R91" s="55">
        <f>IF(H91&gt;F91,1,0)+IF(K91&gt;I91,1,0)+IF(N91&gt;L91,1,0)</f>
        <v>0</v>
      </c>
      <c r="S91" s="54">
        <f>IF(Q91&gt;R91,1,0)</f>
        <v>1</v>
      </c>
      <c r="T91" s="55">
        <f>IF(R91&gt;Q91,1,0)</f>
        <v>0</v>
      </c>
    </row>
    <row r="92" spans="1:20" ht="15">
      <c r="A92" s="34"/>
      <c r="B92" s="34"/>
      <c r="C92" s="56" t="s">
        <v>65</v>
      </c>
      <c r="D92" s="214" t="s">
        <v>119</v>
      </c>
      <c r="E92" s="48" t="s">
        <v>126</v>
      </c>
      <c r="F92" s="49">
        <v>21</v>
      </c>
      <c r="G92" s="49" t="s">
        <v>63</v>
      </c>
      <c r="H92" s="51">
        <v>4</v>
      </c>
      <c r="I92" s="49">
        <v>21</v>
      </c>
      <c r="J92" s="49" t="s">
        <v>63</v>
      </c>
      <c r="K92" s="51">
        <v>9</v>
      </c>
      <c r="L92" s="49"/>
      <c r="M92" s="49" t="s">
        <v>63</v>
      </c>
      <c r="N92" s="51"/>
      <c r="O92" s="52">
        <f>F92+I92+L92</f>
        <v>42</v>
      </c>
      <c r="P92" s="53">
        <f>H92+K92+N92</f>
        <v>13</v>
      </c>
      <c r="Q92" s="54">
        <f>IF(F92&gt;H92,1,0)+IF(I92&gt;K92,1,0)+IF(L92&gt;N92,1,0)</f>
        <v>2</v>
      </c>
      <c r="R92" s="55">
        <f>IF(H92&gt;F92,1,0)+IF(K92&gt;I92,1,0)+IF(N92&gt;L92,1,0)</f>
        <v>0</v>
      </c>
      <c r="S92" s="54">
        <f>IF(Q92&gt;R92,1,0)</f>
        <v>1</v>
      </c>
      <c r="T92" s="55">
        <f>IF(R92&gt;Q92,1,0)</f>
        <v>0</v>
      </c>
    </row>
    <row r="93" spans="1:20" ht="15">
      <c r="A93" s="34"/>
      <c r="B93" s="34"/>
      <c r="C93" s="56" t="s">
        <v>66</v>
      </c>
      <c r="D93" s="214" t="s">
        <v>122</v>
      </c>
      <c r="E93" s="57" t="s">
        <v>127</v>
      </c>
      <c r="F93" s="49">
        <v>12</v>
      </c>
      <c r="G93" s="49" t="s">
        <v>63</v>
      </c>
      <c r="H93" s="51">
        <v>21</v>
      </c>
      <c r="I93" s="49">
        <v>11</v>
      </c>
      <c r="J93" s="49" t="s">
        <v>63</v>
      </c>
      <c r="K93" s="51">
        <v>21</v>
      </c>
      <c r="L93" s="49"/>
      <c r="M93" s="49" t="s">
        <v>63</v>
      </c>
      <c r="N93" s="51"/>
      <c r="O93" s="52">
        <f>F93+I93+L93</f>
        <v>23</v>
      </c>
      <c r="P93" s="53">
        <f>H93+K93+N93</f>
        <v>42</v>
      </c>
      <c r="Q93" s="54">
        <f>IF(F93&gt;H93,1,0)+IF(I93&gt;K93,1,0)+IF(L93&gt;N93,1,0)</f>
        <v>0</v>
      </c>
      <c r="R93" s="55">
        <f>IF(H93&gt;F93,1,0)+IF(K93&gt;I93,1,0)+IF(N93&gt;L93,1,0)</f>
        <v>2</v>
      </c>
      <c r="S93" s="54">
        <f>IF(Q93&gt;R93,1,0)</f>
        <v>0</v>
      </c>
      <c r="T93" s="55">
        <f>IF(R93&gt;Q93,1,0)</f>
        <v>1</v>
      </c>
    </row>
    <row r="94" spans="1:20" ht="15.75" thickBot="1">
      <c r="A94" s="34"/>
      <c r="B94" s="34"/>
      <c r="C94" s="58" t="s">
        <v>67</v>
      </c>
      <c r="D94" s="215" t="s">
        <v>160</v>
      </c>
      <c r="E94" s="59" t="s">
        <v>128</v>
      </c>
      <c r="F94" s="60">
        <v>21</v>
      </c>
      <c r="G94" s="60" t="s">
        <v>63</v>
      </c>
      <c r="H94" s="61">
        <v>17</v>
      </c>
      <c r="I94" s="60">
        <v>21</v>
      </c>
      <c r="J94" s="60" t="s">
        <v>63</v>
      </c>
      <c r="K94" s="61">
        <v>17</v>
      </c>
      <c r="L94" s="60"/>
      <c r="M94" s="60" t="s">
        <v>63</v>
      </c>
      <c r="N94" s="61"/>
      <c r="O94" s="62">
        <f>F94+I94+L94</f>
        <v>42</v>
      </c>
      <c r="P94" s="63">
        <f>H94+K94+N94</f>
        <v>34</v>
      </c>
      <c r="Q94" s="64">
        <f>IF(F94&gt;H94,1,0)+IF(I94&gt;K94,1,0)+IF(L94&gt;N94,1,0)</f>
        <v>2</v>
      </c>
      <c r="R94" s="65">
        <f>IF(H94&gt;F94,1,0)+IF(K94&gt;I94,1,0)+IF(N94&gt;L94,1,0)</f>
        <v>0</v>
      </c>
      <c r="S94" s="64">
        <f>IF(Q94&gt;R94,1,0)</f>
        <v>1</v>
      </c>
      <c r="T94" s="65">
        <f>IF(R94&gt;Q94,1,0)</f>
        <v>0</v>
      </c>
    </row>
    <row r="95" spans="1:20" ht="15.75" thickTop="1">
      <c r="A95" s="34"/>
      <c r="B95" s="34"/>
      <c r="C95" s="66" t="s">
        <v>68</v>
      </c>
      <c r="D95" s="67">
        <f>IF(S95+T95=0,0,IF(S95=T95,2,IF(S95&gt;T95,3,1)))</f>
        <v>3</v>
      </c>
      <c r="E95" s="67">
        <f>IF(S95+T95=0,0,IF(S95=T95,2,IF(T95&gt;S95,3,1)))</f>
        <v>1</v>
      </c>
      <c r="F95" s="68"/>
      <c r="G95" s="69"/>
      <c r="H95" s="69"/>
      <c r="I95" s="69"/>
      <c r="J95" s="69"/>
      <c r="K95" s="69"/>
      <c r="L95" s="69"/>
      <c r="M95" s="69"/>
      <c r="N95" s="70"/>
      <c r="O95" s="71">
        <f t="shared" ref="O95:T95" si="8">SUM(O90:O94)</f>
        <v>157</v>
      </c>
      <c r="P95" s="72">
        <f t="shared" si="8"/>
        <v>156</v>
      </c>
      <c r="Q95" s="72">
        <f t="shared" si="8"/>
        <v>6</v>
      </c>
      <c r="R95" s="72">
        <f t="shared" si="8"/>
        <v>4</v>
      </c>
      <c r="S95" s="72">
        <f t="shared" si="8"/>
        <v>3</v>
      </c>
      <c r="T95" s="72">
        <f t="shared" si="8"/>
        <v>2</v>
      </c>
    </row>
    <row r="96" spans="1:20" ht="15">
      <c r="A96" s="73"/>
      <c r="B96" s="73"/>
      <c r="C96" s="74" t="s">
        <v>69</v>
      </c>
      <c r="D96" s="338" t="str">
        <f>IF(D95+E95=0,0,IF(D95=E95,E88,IF(D95&gt;E95,D89,E89)))</f>
        <v>Sokol České Budějovice "A"</v>
      </c>
      <c r="E96" s="339"/>
      <c r="F96" s="75"/>
      <c r="G96" s="75"/>
      <c r="H96" s="75"/>
      <c r="I96" s="75"/>
      <c r="J96" s="75"/>
      <c r="K96" s="75"/>
      <c r="L96" s="75"/>
      <c r="M96" s="75"/>
      <c r="N96" s="75"/>
      <c r="O96" s="76"/>
      <c r="P96" s="77"/>
      <c r="Q96" s="77"/>
      <c r="R96" s="77"/>
      <c r="S96" s="77"/>
      <c r="T96" s="77"/>
    </row>
    <row r="97" spans="1:20" ht="15">
      <c r="A97" s="73"/>
      <c r="B97" s="73"/>
      <c r="C97" s="79"/>
      <c r="D97" s="90"/>
      <c r="E97" s="90"/>
      <c r="F97" s="75"/>
      <c r="G97" s="75"/>
      <c r="H97" s="75"/>
      <c r="I97" s="75"/>
      <c r="J97" s="75"/>
      <c r="K97" s="75"/>
      <c r="L97" s="75"/>
      <c r="M97" s="75"/>
      <c r="N97" s="75"/>
      <c r="O97" s="76"/>
      <c r="P97" s="77"/>
      <c r="Q97" s="77"/>
      <c r="R97" s="77"/>
      <c r="S97" s="77"/>
      <c r="T97" s="77"/>
    </row>
    <row r="98" spans="1:20" ht="8.25" customHeight="1">
      <c r="A98" s="334"/>
      <c r="B98" s="334"/>
      <c r="C98" s="87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9"/>
      <c r="P98" s="89"/>
      <c r="Q98" s="89"/>
      <c r="R98" s="89"/>
      <c r="S98" s="89"/>
      <c r="T98" s="89"/>
    </row>
    <row r="99" spans="1:20" ht="8.25" customHeight="1">
      <c r="A99" s="73"/>
      <c r="B99" s="73"/>
      <c r="C99" s="84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6"/>
      <c r="P99" s="86"/>
      <c r="Q99" s="86"/>
      <c r="R99" s="86"/>
      <c r="S99" s="86"/>
      <c r="T99" s="86"/>
    </row>
    <row r="100" spans="1:20" ht="15">
      <c r="A100" s="36"/>
      <c r="B100" s="36"/>
      <c r="C100" s="37"/>
      <c r="D100" s="38"/>
      <c r="E100" s="39" t="s">
        <v>56</v>
      </c>
      <c r="F100" s="335" t="s">
        <v>57</v>
      </c>
      <c r="G100" s="336"/>
      <c r="H100" s="336"/>
      <c r="I100" s="336"/>
      <c r="J100" s="336"/>
      <c r="K100" s="336"/>
      <c r="L100" s="336"/>
      <c r="M100" s="336"/>
      <c r="N100" s="337"/>
      <c r="O100" s="330" t="s">
        <v>58</v>
      </c>
      <c r="P100" s="331"/>
      <c r="Q100" s="330" t="s">
        <v>59</v>
      </c>
      <c r="R100" s="331"/>
      <c r="S100" s="330" t="s">
        <v>60</v>
      </c>
      <c r="T100" s="331"/>
    </row>
    <row r="101" spans="1:20" ht="15.75" thickBot="1">
      <c r="A101" s="34"/>
      <c r="B101" s="34"/>
      <c r="C101" s="40" t="s">
        <v>61</v>
      </c>
      <c r="D101" s="41" t="str">
        <f>Tabulka_základní_část!B20</f>
        <v>Sokol České Budějovice "B"</v>
      </c>
      <c r="E101" s="41" t="str">
        <f>Tabulka_základní_část!B26</f>
        <v>SKB Český Krumlov "B"</v>
      </c>
      <c r="F101" s="42">
        <v>1</v>
      </c>
      <c r="G101" s="43"/>
      <c r="H101" s="43"/>
      <c r="I101" s="43">
        <v>2</v>
      </c>
      <c r="J101" s="43"/>
      <c r="K101" s="43"/>
      <c r="L101" s="43">
        <v>3</v>
      </c>
      <c r="M101" s="44"/>
      <c r="N101" s="45"/>
      <c r="O101" s="332"/>
      <c r="P101" s="333"/>
      <c r="Q101" s="332"/>
      <c r="R101" s="333"/>
      <c r="S101" s="332"/>
      <c r="T101" s="333"/>
    </row>
    <row r="102" spans="1:20" ht="15.75" thickTop="1">
      <c r="A102" s="34"/>
      <c r="B102" s="34"/>
      <c r="C102" s="47" t="s">
        <v>62</v>
      </c>
      <c r="D102" s="280" t="s">
        <v>134</v>
      </c>
      <c r="E102" s="280" t="s">
        <v>149</v>
      </c>
      <c r="F102" s="281">
        <v>0</v>
      </c>
      <c r="G102" s="282" t="s">
        <v>63</v>
      </c>
      <c r="H102" s="283">
        <v>21</v>
      </c>
      <c r="I102" s="281">
        <v>0</v>
      </c>
      <c r="J102" s="282" t="s">
        <v>63</v>
      </c>
      <c r="K102" s="283">
        <v>21</v>
      </c>
      <c r="L102" s="49"/>
      <c r="M102" s="50" t="s">
        <v>63</v>
      </c>
      <c r="N102" s="51"/>
      <c r="O102" s="52">
        <f>F102+I102+L102</f>
        <v>0</v>
      </c>
      <c r="P102" s="53">
        <f>H102+K102+N102</f>
        <v>42</v>
      </c>
      <c r="Q102" s="54">
        <f>IF(F102&gt;H102,1,0)+IF(I102&gt;K102,1,0)+IF(L102&gt;N102,1,0)</f>
        <v>0</v>
      </c>
      <c r="R102" s="55">
        <f>IF(H102&gt;F102,1,0)+IF(K102&gt;I102,1,0)+IF(N102&gt;L102,1,0)</f>
        <v>2</v>
      </c>
      <c r="S102" s="54">
        <f>IF(Q102&gt;R102,1,0)</f>
        <v>0</v>
      </c>
      <c r="T102" s="55">
        <f>IF(R102&gt;Q102,1,0)</f>
        <v>1</v>
      </c>
    </row>
    <row r="103" spans="1:20" ht="15">
      <c r="A103" s="34"/>
      <c r="B103" s="34"/>
      <c r="C103" s="56" t="s">
        <v>64</v>
      </c>
      <c r="D103" s="57" t="s">
        <v>135</v>
      </c>
      <c r="E103" s="57" t="s">
        <v>167</v>
      </c>
      <c r="F103" s="49">
        <v>21</v>
      </c>
      <c r="G103" s="49" t="s">
        <v>63</v>
      </c>
      <c r="H103" s="51">
        <v>17</v>
      </c>
      <c r="I103" s="49">
        <v>21</v>
      </c>
      <c r="J103" s="49" t="s">
        <v>63</v>
      </c>
      <c r="K103" s="51">
        <v>17</v>
      </c>
      <c r="L103" s="49"/>
      <c r="M103" s="49" t="s">
        <v>63</v>
      </c>
      <c r="N103" s="51"/>
      <c r="O103" s="52">
        <f>F103+I103+L103</f>
        <v>42</v>
      </c>
      <c r="P103" s="53">
        <f>H103+K103+N103</f>
        <v>34</v>
      </c>
      <c r="Q103" s="54">
        <f>IF(F103&gt;H103,1,0)+IF(I103&gt;K103,1,0)+IF(L103&gt;N103,1,0)</f>
        <v>2</v>
      </c>
      <c r="R103" s="55">
        <f>IF(H103&gt;F103,1,0)+IF(K103&gt;I103,1,0)+IF(N103&gt;L103,1,0)</f>
        <v>0</v>
      </c>
      <c r="S103" s="54">
        <f>IF(Q103&gt;R103,1,0)</f>
        <v>1</v>
      </c>
      <c r="T103" s="55">
        <f>IF(R103&gt;Q103,1,0)</f>
        <v>0</v>
      </c>
    </row>
    <row r="104" spans="1:20" ht="15">
      <c r="A104" s="34"/>
      <c r="B104" s="34"/>
      <c r="C104" s="56" t="s">
        <v>65</v>
      </c>
      <c r="D104" s="285" t="s">
        <v>136</v>
      </c>
      <c r="E104" s="280" t="s">
        <v>151</v>
      </c>
      <c r="F104" s="281">
        <v>0</v>
      </c>
      <c r="G104" s="281" t="s">
        <v>63</v>
      </c>
      <c r="H104" s="283">
        <v>21</v>
      </c>
      <c r="I104" s="281">
        <v>0</v>
      </c>
      <c r="J104" s="281" t="s">
        <v>63</v>
      </c>
      <c r="K104" s="283">
        <v>21</v>
      </c>
      <c r="L104" s="49" t="s">
        <v>180</v>
      </c>
      <c r="M104" s="49" t="s">
        <v>63</v>
      </c>
      <c r="N104" s="51" t="s">
        <v>180</v>
      </c>
      <c r="O104" s="52">
        <f>F104+I104</f>
        <v>0</v>
      </c>
      <c r="P104" s="53">
        <f>H104+K104</f>
        <v>42</v>
      </c>
      <c r="Q104" s="54">
        <f>IF(F104&gt;H104,1,0)+IF(I104&gt;K104,1,0)+IF(L104&gt;N104,1,0)</f>
        <v>0</v>
      </c>
      <c r="R104" s="55">
        <f>IF(H104&gt;F104,1,0)+IF(K104&gt;I104,1,0)+IF(N104&gt;L104,1,0)</f>
        <v>2</v>
      </c>
      <c r="S104" s="54">
        <f>IF(Q104&gt;R104,1,0)</f>
        <v>0</v>
      </c>
      <c r="T104" s="55">
        <f>IF(R104&gt;Q104,1,0)</f>
        <v>1</v>
      </c>
    </row>
    <row r="105" spans="1:20" ht="15">
      <c r="A105" s="34"/>
      <c r="B105" s="34"/>
      <c r="C105" s="56" t="s">
        <v>66</v>
      </c>
      <c r="D105" s="57" t="s">
        <v>137</v>
      </c>
      <c r="E105" s="57" t="s">
        <v>150</v>
      </c>
      <c r="F105" s="49">
        <v>4</v>
      </c>
      <c r="G105" s="49" t="s">
        <v>63</v>
      </c>
      <c r="H105" s="51">
        <v>21</v>
      </c>
      <c r="I105" s="49">
        <v>0</v>
      </c>
      <c r="J105" s="49" t="s">
        <v>63</v>
      </c>
      <c r="K105" s="51">
        <v>21</v>
      </c>
      <c r="L105" s="49"/>
      <c r="M105" s="49" t="s">
        <v>63</v>
      </c>
      <c r="N105" s="51"/>
      <c r="O105" s="52">
        <f>F105+I105+L105</f>
        <v>4</v>
      </c>
      <c r="P105" s="53">
        <f>H105+K105+N105</f>
        <v>42</v>
      </c>
      <c r="Q105" s="54">
        <f>IF(F105&gt;H105,1,0)+IF(I105&gt;K105,1,0)+IF(L105&gt;N105,1,0)</f>
        <v>0</v>
      </c>
      <c r="R105" s="55">
        <f>IF(H105&gt;F105,1,0)+IF(K105&gt;I105,1,0)+IF(N105&gt;L105,1,0)</f>
        <v>2</v>
      </c>
      <c r="S105" s="54">
        <f>IF(Q105&gt;R105,1,0)</f>
        <v>0</v>
      </c>
      <c r="T105" s="55">
        <f>IF(R105&gt;Q105,1,0)</f>
        <v>1</v>
      </c>
    </row>
    <row r="106" spans="1:20" ht="15.75" thickBot="1">
      <c r="A106" s="34"/>
      <c r="B106" s="34"/>
      <c r="C106" s="58" t="s">
        <v>67</v>
      </c>
      <c r="D106" s="59" t="s">
        <v>173</v>
      </c>
      <c r="E106" s="59" t="s">
        <v>171</v>
      </c>
      <c r="F106" s="60">
        <v>20</v>
      </c>
      <c r="G106" s="60" t="s">
        <v>63</v>
      </c>
      <c r="H106" s="61">
        <v>22</v>
      </c>
      <c r="I106" s="60">
        <v>4</v>
      </c>
      <c r="J106" s="60" t="s">
        <v>63</v>
      </c>
      <c r="K106" s="61">
        <v>21</v>
      </c>
      <c r="L106" s="60"/>
      <c r="M106" s="60" t="s">
        <v>63</v>
      </c>
      <c r="N106" s="61"/>
      <c r="O106" s="62">
        <f>F106+I106+L106</f>
        <v>24</v>
      </c>
      <c r="P106" s="63">
        <f>H106+K106+N106</f>
        <v>43</v>
      </c>
      <c r="Q106" s="64">
        <f>IF(F106&gt;H106,1,0)+IF(I106&gt;K106,1,0)+IF(L106&gt;N106,1,0)</f>
        <v>0</v>
      </c>
      <c r="R106" s="65">
        <f>IF(H106&gt;F106,1,0)+IF(K106&gt;I106,1,0)+IF(N106&gt;L106,1,0)</f>
        <v>2</v>
      </c>
      <c r="S106" s="64">
        <f>IF(Q106&gt;R106,1,0)</f>
        <v>0</v>
      </c>
      <c r="T106" s="65">
        <f>IF(R106&gt;Q106,1,0)</f>
        <v>1</v>
      </c>
    </row>
    <row r="107" spans="1:20" ht="15.75" thickTop="1">
      <c r="A107" s="34"/>
      <c r="B107" s="34"/>
      <c r="C107" s="66" t="s">
        <v>68</v>
      </c>
      <c r="D107" s="67">
        <f>IF(S107+T107=0,0,IF(S107=T107,2,IF(S107&gt;T107,3,1)))</f>
        <v>1</v>
      </c>
      <c r="E107" s="67">
        <f>IF(S107+T107=0,0,IF(S107=T107,2,IF(T107&gt;S107,3,1)))</f>
        <v>3</v>
      </c>
      <c r="F107" s="68"/>
      <c r="G107" s="69"/>
      <c r="H107" s="69"/>
      <c r="I107" s="69"/>
      <c r="J107" s="69"/>
      <c r="K107" s="69"/>
      <c r="L107" s="69"/>
      <c r="M107" s="69"/>
      <c r="N107" s="70"/>
      <c r="O107" s="71">
        <f t="shared" ref="O107:T107" si="9">SUM(O102:O106)</f>
        <v>70</v>
      </c>
      <c r="P107" s="72">
        <f t="shared" si="9"/>
        <v>203</v>
      </c>
      <c r="Q107" s="72">
        <f t="shared" si="9"/>
        <v>2</v>
      </c>
      <c r="R107" s="72">
        <f t="shared" si="9"/>
        <v>8</v>
      </c>
      <c r="S107" s="72">
        <f t="shared" si="9"/>
        <v>1</v>
      </c>
      <c r="T107" s="72">
        <f t="shared" si="9"/>
        <v>4</v>
      </c>
    </row>
    <row r="108" spans="1:20" ht="15">
      <c r="A108" s="73"/>
      <c r="B108" s="73"/>
      <c r="C108" s="74" t="s">
        <v>69</v>
      </c>
      <c r="D108" s="338" t="str">
        <f>IF(D107+E107=0,0,IF(D107=E107,E100,IF(D107&gt;E107,D101,E101)))</f>
        <v>SKB Český Krumlov "B"</v>
      </c>
      <c r="E108" s="339"/>
      <c r="F108" s="75"/>
      <c r="G108" s="75"/>
      <c r="H108" s="75"/>
      <c r="I108" s="75"/>
      <c r="J108" s="75"/>
      <c r="K108" s="75"/>
      <c r="L108" s="75"/>
      <c r="M108" s="75"/>
      <c r="N108" s="75"/>
      <c r="O108" s="76"/>
      <c r="P108" s="77"/>
      <c r="Q108" s="77"/>
      <c r="R108" s="77"/>
      <c r="S108" s="77"/>
      <c r="T108" s="77"/>
    </row>
    <row r="109" spans="1:20" ht="15">
      <c r="A109" s="73"/>
      <c r="B109" s="73"/>
      <c r="C109" s="79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6"/>
      <c r="P109" s="77"/>
      <c r="Q109" s="77"/>
      <c r="R109" s="77"/>
      <c r="S109" s="77"/>
      <c r="T109" s="77"/>
    </row>
    <row r="110" spans="1:20" ht="15">
      <c r="A110" s="36"/>
      <c r="B110" s="36"/>
      <c r="C110" s="37"/>
      <c r="D110" s="38"/>
      <c r="E110" s="39" t="s">
        <v>56</v>
      </c>
      <c r="F110" s="335" t="s">
        <v>57</v>
      </c>
      <c r="G110" s="336"/>
      <c r="H110" s="336"/>
      <c r="I110" s="336"/>
      <c r="J110" s="336"/>
      <c r="K110" s="336"/>
      <c r="L110" s="336"/>
      <c r="M110" s="336"/>
      <c r="N110" s="337"/>
      <c r="O110" s="330" t="s">
        <v>58</v>
      </c>
      <c r="P110" s="331"/>
      <c r="Q110" s="330" t="s">
        <v>59</v>
      </c>
      <c r="R110" s="331"/>
      <c r="S110" s="330" t="s">
        <v>60</v>
      </c>
      <c r="T110" s="331"/>
    </row>
    <row r="111" spans="1:20" ht="15.75" thickBot="1">
      <c r="A111" s="34"/>
      <c r="B111" s="34"/>
      <c r="C111" s="40" t="s">
        <v>61</v>
      </c>
      <c r="D111" s="41" t="str">
        <f>Tabulka_základní_část!B23</f>
        <v>SKB Český Krumlov "D"</v>
      </c>
      <c r="E111" s="41" t="str">
        <f>Tabulka_základní_část!B17</f>
        <v>SK Dobrá Voda</v>
      </c>
      <c r="F111" s="42">
        <v>1</v>
      </c>
      <c r="G111" s="43"/>
      <c r="H111" s="43"/>
      <c r="I111" s="43">
        <v>2</v>
      </c>
      <c r="J111" s="43"/>
      <c r="K111" s="43"/>
      <c r="L111" s="43">
        <v>3</v>
      </c>
      <c r="M111" s="44"/>
      <c r="N111" s="45"/>
      <c r="O111" s="332"/>
      <c r="P111" s="333"/>
      <c r="Q111" s="332"/>
      <c r="R111" s="333"/>
      <c r="S111" s="332"/>
      <c r="T111" s="333"/>
    </row>
    <row r="112" spans="1:20" ht="15.75" thickTop="1">
      <c r="A112" s="34"/>
      <c r="B112" s="34"/>
      <c r="C112" s="47" t="s">
        <v>62</v>
      </c>
      <c r="D112" s="48" t="s">
        <v>139</v>
      </c>
      <c r="E112" s="48" t="s">
        <v>129</v>
      </c>
      <c r="F112" s="49">
        <v>3</v>
      </c>
      <c r="G112" s="50" t="s">
        <v>63</v>
      </c>
      <c r="H112" s="51">
        <v>21</v>
      </c>
      <c r="I112" s="49">
        <v>0</v>
      </c>
      <c r="J112" s="50" t="s">
        <v>63</v>
      </c>
      <c r="K112" s="51">
        <v>21</v>
      </c>
      <c r="L112" s="49"/>
      <c r="M112" s="50" t="s">
        <v>63</v>
      </c>
      <c r="N112" s="51"/>
      <c r="O112" s="52">
        <f>F112+I112+L112</f>
        <v>3</v>
      </c>
      <c r="P112" s="53">
        <f>H112+K112+N112</f>
        <v>42</v>
      </c>
      <c r="Q112" s="54">
        <f>IF(F112&gt;H112,1,0)+IF(I112&gt;K112,1,0)+IF(L112&gt;N112,1,0)</f>
        <v>0</v>
      </c>
      <c r="R112" s="55">
        <f>IF(H112&gt;F112,1,0)+IF(K112&gt;I112,1,0)+IF(N112&gt;L112,1,0)</f>
        <v>2</v>
      </c>
      <c r="S112" s="54">
        <f>IF(Q112&gt;R112,1,0)</f>
        <v>0</v>
      </c>
      <c r="T112" s="55">
        <f>IF(R112&gt;Q112,1,0)</f>
        <v>1</v>
      </c>
    </row>
    <row r="113" spans="1:20" ht="15">
      <c r="A113" s="34"/>
      <c r="B113" s="34"/>
      <c r="C113" s="56" t="s">
        <v>64</v>
      </c>
      <c r="D113" s="57" t="s">
        <v>140</v>
      </c>
      <c r="E113" s="57" t="s">
        <v>130</v>
      </c>
      <c r="F113" s="49">
        <v>13</v>
      </c>
      <c r="G113" s="49" t="s">
        <v>63</v>
      </c>
      <c r="H113" s="51">
        <v>21</v>
      </c>
      <c r="I113" s="49">
        <v>5</v>
      </c>
      <c r="J113" s="49" t="s">
        <v>63</v>
      </c>
      <c r="K113" s="51">
        <v>21</v>
      </c>
      <c r="L113" s="49"/>
      <c r="M113" s="49" t="s">
        <v>63</v>
      </c>
      <c r="N113" s="51"/>
      <c r="O113" s="52">
        <f>F113+I113+L113</f>
        <v>18</v>
      </c>
      <c r="P113" s="53">
        <f>H113+K113+N113</f>
        <v>42</v>
      </c>
      <c r="Q113" s="54">
        <f>IF(F113&gt;H113,1,0)+IF(I113&gt;K113,1,0)+IF(L113&gt;N113,1,0)</f>
        <v>0</v>
      </c>
      <c r="R113" s="55">
        <f>IF(H113&gt;F113,1,0)+IF(K113&gt;I113,1,0)+IF(N113&gt;L113,1,0)</f>
        <v>2</v>
      </c>
      <c r="S113" s="54">
        <f>IF(Q113&gt;R113,1,0)</f>
        <v>0</v>
      </c>
      <c r="T113" s="55">
        <f>IF(R113&gt;Q113,1,0)</f>
        <v>1</v>
      </c>
    </row>
    <row r="114" spans="1:20" ht="15">
      <c r="A114" s="34"/>
      <c r="B114" s="34"/>
      <c r="C114" s="56" t="s">
        <v>65</v>
      </c>
      <c r="D114" s="57" t="s">
        <v>141</v>
      </c>
      <c r="E114" s="48" t="s">
        <v>131</v>
      </c>
      <c r="F114" s="49">
        <v>6</v>
      </c>
      <c r="G114" s="49" t="s">
        <v>63</v>
      </c>
      <c r="H114" s="51">
        <v>21</v>
      </c>
      <c r="I114" s="49">
        <v>5</v>
      </c>
      <c r="J114" s="49" t="s">
        <v>63</v>
      </c>
      <c r="K114" s="51">
        <v>21</v>
      </c>
      <c r="L114" s="49"/>
      <c r="M114" s="49" t="s">
        <v>63</v>
      </c>
      <c r="N114" s="51"/>
      <c r="O114" s="52">
        <f>F114+I114+L114</f>
        <v>11</v>
      </c>
      <c r="P114" s="53">
        <f>H114+K114+N114</f>
        <v>42</v>
      </c>
      <c r="Q114" s="54">
        <f>IF(F114&gt;H114,1,0)+IF(I114&gt;K114,1,0)+IF(L114&gt;N114,1,0)</f>
        <v>0</v>
      </c>
      <c r="R114" s="55">
        <f>IF(H114&gt;F114,1,0)+IF(K114&gt;I114,1,0)+IF(N114&gt;L114,1,0)</f>
        <v>2</v>
      </c>
      <c r="S114" s="54">
        <f>IF(Q114&gt;R114,1,0)</f>
        <v>0</v>
      </c>
      <c r="T114" s="55">
        <f>IF(R114&gt;Q114,1,0)</f>
        <v>1</v>
      </c>
    </row>
    <row r="115" spans="1:20" ht="15">
      <c r="A115" s="34"/>
      <c r="B115" s="34"/>
      <c r="C115" s="56" t="s">
        <v>66</v>
      </c>
      <c r="D115" s="57" t="s">
        <v>142</v>
      </c>
      <c r="E115" s="57" t="s">
        <v>132</v>
      </c>
      <c r="F115" s="49">
        <v>11</v>
      </c>
      <c r="G115" s="49" t="s">
        <v>63</v>
      </c>
      <c r="H115" s="51">
        <v>21</v>
      </c>
      <c r="I115" s="49">
        <v>8</v>
      </c>
      <c r="J115" s="49" t="s">
        <v>63</v>
      </c>
      <c r="K115" s="51">
        <v>21</v>
      </c>
      <c r="L115" s="49"/>
      <c r="M115" s="49" t="s">
        <v>63</v>
      </c>
      <c r="N115" s="51"/>
      <c r="O115" s="52">
        <f>F115+I115+L115</f>
        <v>19</v>
      </c>
      <c r="P115" s="53">
        <f>H115+K115+N115</f>
        <v>42</v>
      </c>
      <c r="Q115" s="54">
        <f>IF(F115&gt;H115,1,0)+IF(I115&gt;K115,1,0)+IF(L115&gt;N115,1,0)</f>
        <v>0</v>
      </c>
      <c r="R115" s="55">
        <f>IF(H115&gt;F115,1,0)+IF(K115&gt;I115,1,0)+IF(N115&gt;L115,1,0)</f>
        <v>2</v>
      </c>
      <c r="S115" s="54">
        <f>IF(Q115&gt;R115,1,0)</f>
        <v>0</v>
      </c>
      <c r="T115" s="55">
        <f>IF(R115&gt;Q115,1,0)</f>
        <v>1</v>
      </c>
    </row>
    <row r="116" spans="1:20" ht="15.75" thickBot="1">
      <c r="A116" s="34"/>
      <c r="B116" s="34"/>
      <c r="C116" s="58" t="s">
        <v>67</v>
      </c>
      <c r="D116" s="59" t="s">
        <v>143</v>
      </c>
      <c r="E116" s="59" t="s">
        <v>170</v>
      </c>
      <c r="F116" s="60">
        <v>8</v>
      </c>
      <c r="G116" s="60" t="s">
        <v>63</v>
      </c>
      <c r="H116" s="61">
        <v>21</v>
      </c>
      <c r="I116" s="60">
        <v>2</v>
      </c>
      <c r="J116" s="60" t="s">
        <v>63</v>
      </c>
      <c r="K116" s="61">
        <v>21</v>
      </c>
      <c r="L116" s="60"/>
      <c r="M116" s="60" t="s">
        <v>63</v>
      </c>
      <c r="N116" s="61"/>
      <c r="O116" s="62">
        <f>F116+I116+L116</f>
        <v>10</v>
      </c>
      <c r="P116" s="63">
        <f>H116+K116+N116</f>
        <v>42</v>
      </c>
      <c r="Q116" s="64">
        <f>IF(F116&gt;H116,1,0)+IF(I116&gt;K116,1,0)+IF(L116&gt;N116,1,0)</f>
        <v>0</v>
      </c>
      <c r="R116" s="65">
        <f>IF(H116&gt;F116,1,0)+IF(K116&gt;I116,1,0)+IF(N116&gt;L116,1,0)</f>
        <v>2</v>
      </c>
      <c r="S116" s="64">
        <f>IF(Q116&gt;R116,1,0)</f>
        <v>0</v>
      </c>
      <c r="T116" s="65">
        <f>IF(R116&gt;Q116,1,0)</f>
        <v>1</v>
      </c>
    </row>
    <row r="117" spans="1:20" ht="15.75" thickTop="1">
      <c r="A117" s="34"/>
      <c r="B117" s="34"/>
      <c r="C117" s="66" t="s">
        <v>68</v>
      </c>
      <c r="D117" s="67">
        <f>IF(S117+T117=0,0,IF(S117=T117,2,IF(S117&gt;T117,3,1)))</f>
        <v>1</v>
      </c>
      <c r="E117" s="67">
        <f>IF(S117+T117=0,0,IF(S117=T117,2,IF(T117&gt;S117,3,1)))</f>
        <v>3</v>
      </c>
      <c r="F117" s="68"/>
      <c r="G117" s="69"/>
      <c r="H117" s="69"/>
      <c r="I117" s="69"/>
      <c r="J117" s="69"/>
      <c r="K117" s="69"/>
      <c r="L117" s="69"/>
      <c r="M117" s="69"/>
      <c r="N117" s="70"/>
      <c r="O117" s="71">
        <f t="shared" ref="O117:T117" si="10">SUM(O112:O116)</f>
        <v>61</v>
      </c>
      <c r="P117" s="72">
        <f t="shared" si="10"/>
        <v>210</v>
      </c>
      <c r="Q117" s="72">
        <f t="shared" si="10"/>
        <v>0</v>
      </c>
      <c r="R117" s="72">
        <f t="shared" si="10"/>
        <v>10</v>
      </c>
      <c r="S117" s="72">
        <f t="shared" si="10"/>
        <v>0</v>
      </c>
      <c r="T117" s="72">
        <f t="shared" si="10"/>
        <v>5</v>
      </c>
    </row>
    <row r="118" spans="1:20" ht="15">
      <c r="A118" s="73"/>
      <c r="B118" s="73"/>
      <c r="C118" s="74" t="s">
        <v>69</v>
      </c>
      <c r="D118" s="338" t="str">
        <f>IF(D117+E117=0,0,IF(D117=E117,E110,IF(D117&gt;E117,D111,E111)))</f>
        <v>SK Dobrá Voda</v>
      </c>
      <c r="E118" s="339"/>
      <c r="F118" s="75"/>
      <c r="G118" s="75"/>
      <c r="H118" s="75"/>
      <c r="I118" s="75"/>
      <c r="J118" s="75"/>
      <c r="K118" s="75"/>
      <c r="L118" s="75"/>
      <c r="M118" s="75"/>
      <c r="N118" s="75"/>
      <c r="O118" s="76"/>
      <c r="P118" s="77"/>
      <c r="Q118" s="77"/>
      <c r="R118" s="77"/>
      <c r="S118" s="77"/>
      <c r="T118" s="77"/>
    </row>
    <row r="119" spans="1:20">
      <c r="A119" s="80"/>
      <c r="B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</row>
    <row r="120" spans="1:20" ht="15">
      <c r="A120" s="36"/>
      <c r="B120" s="36"/>
      <c r="C120" s="37"/>
      <c r="D120" s="38"/>
      <c r="E120" s="39" t="s">
        <v>56</v>
      </c>
      <c r="F120" s="335" t="s">
        <v>57</v>
      </c>
      <c r="G120" s="336"/>
      <c r="H120" s="336"/>
      <c r="I120" s="336"/>
      <c r="J120" s="336"/>
      <c r="K120" s="336"/>
      <c r="L120" s="336"/>
      <c r="M120" s="336"/>
      <c r="N120" s="337"/>
      <c r="O120" s="330" t="s">
        <v>58</v>
      </c>
      <c r="P120" s="331"/>
      <c r="Q120" s="330" t="s">
        <v>59</v>
      </c>
      <c r="R120" s="331"/>
      <c r="S120" s="330" t="s">
        <v>60</v>
      </c>
      <c r="T120" s="331"/>
    </row>
    <row r="121" spans="1:20" ht="15.75" thickBot="1">
      <c r="A121" s="34"/>
      <c r="B121" s="34"/>
      <c r="C121" s="40" t="s">
        <v>61</v>
      </c>
      <c r="D121" s="41" t="str">
        <f>Tabulka_základní_část!B5</f>
        <v>SKB Český Krumlov "A"</v>
      </c>
      <c r="E121" s="41" t="str">
        <f>Tabulka_základní_část!B14</f>
        <v>Sokol Vodňany</v>
      </c>
      <c r="F121" s="42">
        <v>1</v>
      </c>
      <c r="G121" s="43"/>
      <c r="H121" s="43"/>
      <c r="I121" s="43">
        <v>2</v>
      </c>
      <c r="J121" s="43"/>
      <c r="K121" s="43"/>
      <c r="L121" s="43">
        <v>3</v>
      </c>
      <c r="M121" s="44"/>
      <c r="N121" s="45"/>
      <c r="O121" s="332"/>
      <c r="P121" s="333"/>
      <c r="Q121" s="332"/>
      <c r="R121" s="333"/>
      <c r="S121" s="332"/>
      <c r="T121" s="333"/>
    </row>
    <row r="122" spans="1:20" ht="15.75" thickTop="1">
      <c r="A122" s="34"/>
      <c r="B122" s="34"/>
      <c r="C122" s="47" t="s">
        <v>62</v>
      </c>
      <c r="D122" s="48" t="s">
        <v>144</v>
      </c>
      <c r="E122" s="48" t="s">
        <v>124</v>
      </c>
      <c r="F122" s="49">
        <v>8</v>
      </c>
      <c r="G122" s="50" t="s">
        <v>63</v>
      </c>
      <c r="H122" s="51">
        <v>21</v>
      </c>
      <c r="I122" s="49">
        <v>13</v>
      </c>
      <c r="J122" s="50" t="s">
        <v>63</v>
      </c>
      <c r="K122" s="51">
        <v>21</v>
      </c>
      <c r="L122" s="49"/>
      <c r="M122" s="50" t="s">
        <v>63</v>
      </c>
      <c r="N122" s="51"/>
      <c r="O122" s="52">
        <f>F122+I122+L122</f>
        <v>21</v>
      </c>
      <c r="P122" s="53">
        <f>H122+K122+N122</f>
        <v>42</v>
      </c>
      <c r="Q122" s="54">
        <f>IF(F122&gt;H122,1,0)+IF(I122&gt;K122,1,0)+IF(L122&gt;N122,1,0)</f>
        <v>0</v>
      </c>
      <c r="R122" s="55">
        <f>IF(H122&gt;F122,1,0)+IF(K122&gt;I122,1,0)+IF(N122&gt;L122,1,0)</f>
        <v>2</v>
      </c>
      <c r="S122" s="54">
        <f>IF(Q122&gt;R122,1,0)</f>
        <v>0</v>
      </c>
      <c r="T122" s="55">
        <f>IF(R122&gt;Q122,1,0)</f>
        <v>1</v>
      </c>
    </row>
    <row r="123" spans="1:20" ht="15">
      <c r="A123" s="34"/>
      <c r="B123" s="34"/>
      <c r="C123" s="56" t="s">
        <v>64</v>
      </c>
      <c r="D123" s="57" t="s">
        <v>161</v>
      </c>
      <c r="E123" s="57" t="s">
        <v>125</v>
      </c>
      <c r="F123" s="49">
        <v>21</v>
      </c>
      <c r="G123" s="49" t="s">
        <v>63</v>
      </c>
      <c r="H123" s="51">
        <v>16</v>
      </c>
      <c r="I123" s="49">
        <v>9</v>
      </c>
      <c r="J123" s="49" t="s">
        <v>63</v>
      </c>
      <c r="K123" s="51">
        <v>21</v>
      </c>
      <c r="L123" s="49">
        <v>21</v>
      </c>
      <c r="M123" s="49" t="s">
        <v>63</v>
      </c>
      <c r="N123" s="51">
        <v>19</v>
      </c>
      <c r="O123" s="52">
        <f>F123+I123+L123</f>
        <v>51</v>
      </c>
      <c r="P123" s="53">
        <f>H123+K123+N123</f>
        <v>56</v>
      </c>
      <c r="Q123" s="54">
        <f>IF(F123&gt;H123,1,0)+IF(I123&gt;K123,1,0)+IF(L123&gt;N123,1,0)</f>
        <v>2</v>
      </c>
      <c r="R123" s="55">
        <f>IF(H123&gt;F123,1,0)+IF(K123&gt;I123,1,0)+IF(N123&gt;L123,1,0)</f>
        <v>1</v>
      </c>
      <c r="S123" s="54">
        <f>IF(Q123&gt;R123,1,0)</f>
        <v>1</v>
      </c>
      <c r="T123" s="55">
        <f>IF(R123&gt;Q123,1,0)</f>
        <v>0</v>
      </c>
    </row>
    <row r="124" spans="1:20" ht="15">
      <c r="A124" s="34"/>
      <c r="B124" s="34"/>
      <c r="C124" s="56" t="s">
        <v>65</v>
      </c>
      <c r="D124" s="57" t="s">
        <v>146</v>
      </c>
      <c r="E124" s="48" t="s">
        <v>126</v>
      </c>
      <c r="F124" s="49">
        <v>21</v>
      </c>
      <c r="G124" s="49" t="s">
        <v>63</v>
      </c>
      <c r="H124" s="51">
        <v>6</v>
      </c>
      <c r="I124" s="49">
        <v>21</v>
      </c>
      <c r="J124" s="49" t="s">
        <v>63</v>
      </c>
      <c r="K124" s="51">
        <v>5</v>
      </c>
      <c r="L124" s="49"/>
      <c r="M124" s="49" t="s">
        <v>63</v>
      </c>
      <c r="N124" s="51"/>
      <c r="O124" s="52">
        <f>F124+I124+L124</f>
        <v>42</v>
      </c>
      <c r="P124" s="53">
        <f>H124+K124+N124</f>
        <v>11</v>
      </c>
      <c r="Q124" s="54">
        <f>IF(F124&gt;H124,1,0)+IF(I124&gt;K124,1,0)+IF(L124&gt;N124,1,0)</f>
        <v>2</v>
      </c>
      <c r="R124" s="55">
        <f>IF(H124&gt;F124,1,0)+IF(K124&gt;I124,1,0)+IF(N124&gt;L124,1,0)</f>
        <v>0</v>
      </c>
      <c r="S124" s="54">
        <f>IF(Q124&gt;R124,1,0)</f>
        <v>1</v>
      </c>
      <c r="T124" s="55">
        <f>IF(R124&gt;Q124,1,0)</f>
        <v>0</v>
      </c>
    </row>
    <row r="125" spans="1:20" ht="15">
      <c r="A125" s="34"/>
      <c r="B125" s="34"/>
      <c r="C125" s="56" t="s">
        <v>66</v>
      </c>
      <c r="D125" s="57" t="s">
        <v>145</v>
      </c>
      <c r="E125" s="57" t="s">
        <v>127</v>
      </c>
      <c r="F125" s="49">
        <v>21</v>
      </c>
      <c r="G125" s="49" t="s">
        <v>63</v>
      </c>
      <c r="H125" s="51">
        <v>8</v>
      </c>
      <c r="I125" s="49">
        <v>21</v>
      </c>
      <c r="J125" s="49" t="s">
        <v>63</v>
      </c>
      <c r="K125" s="51">
        <v>8</v>
      </c>
      <c r="L125" s="49"/>
      <c r="M125" s="49" t="s">
        <v>63</v>
      </c>
      <c r="N125" s="51"/>
      <c r="O125" s="52">
        <f>F125+I125+L125</f>
        <v>42</v>
      </c>
      <c r="P125" s="53">
        <f>H125+K125+N125</f>
        <v>16</v>
      </c>
      <c r="Q125" s="54">
        <f>IF(F125&gt;H125,1,0)+IF(I125&gt;K125,1,0)+IF(L125&gt;N125,1,0)</f>
        <v>2</v>
      </c>
      <c r="R125" s="55">
        <f>IF(H125&gt;F125,1,0)+IF(K125&gt;I125,1,0)+IF(N125&gt;L125,1,0)</f>
        <v>0</v>
      </c>
      <c r="S125" s="54">
        <f>IF(Q125&gt;R125,1,0)</f>
        <v>1</v>
      </c>
      <c r="T125" s="55">
        <f>IF(R125&gt;Q125,1,0)</f>
        <v>0</v>
      </c>
    </row>
    <row r="126" spans="1:20" ht="15.75" thickBot="1">
      <c r="A126" s="34"/>
      <c r="B126" s="34"/>
      <c r="C126" s="58" t="s">
        <v>67</v>
      </c>
      <c r="D126" s="59" t="s">
        <v>172</v>
      </c>
      <c r="E126" s="59" t="s">
        <v>128</v>
      </c>
      <c r="F126" s="60">
        <v>21</v>
      </c>
      <c r="G126" s="60" t="s">
        <v>63</v>
      </c>
      <c r="H126" s="61">
        <v>19</v>
      </c>
      <c r="I126" s="60">
        <v>10</v>
      </c>
      <c r="J126" s="60" t="s">
        <v>63</v>
      </c>
      <c r="K126" s="61">
        <v>21</v>
      </c>
      <c r="L126" s="60">
        <v>16</v>
      </c>
      <c r="M126" s="60" t="s">
        <v>63</v>
      </c>
      <c r="N126" s="61">
        <v>21</v>
      </c>
      <c r="O126" s="62">
        <f>F126+I126+L126</f>
        <v>47</v>
      </c>
      <c r="P126" s="63">
        <f>H126+K126+N126</f>
        <v>61</v>
      </c>
      <c r="Q126" s="64">
        <f>IF(F126&gt;H126,1,0)+IF(I126&gt;K126,1,0)+IF(L126&gt;N126,1,0)</f>
        <v>1</v>
      </c>
      <c r="R126" s="65">
        <f>IF(H126&gt;F126,1,0)+IF(K126&gt;I126,1,0)+IF(N126&gt;L126,1,0)</f>
        <v>2</v>
      </c>
      <c r="S126" s="64">
        <f>IF(Q126&gt;R126,1,0)</f>
        <v>0</v>
      </c>
      <c r="T126" s="65">
        <f>IF(R126&gt;Q126,1,0)</f>
        <v>1</v>
      </c>
    </row>
    <row r="127" spans="1:20" ht="15.75" thickTop="1">
      <c r="A127" s="34"/>
      <c r="B127" s="34"/>
      <c r="C127" s="66" t="s">
        <v>68</v>
      </c>
      <c r="D127" s="67">
        <f>IF(S127+T127=0,0,IF(S127=T127,2,IF(S127&gt;T127,3,1)))</f>
        <v>3</v>
      </c>
      <c r="E127" s="67">
        <f>IF(S127+T127=0,0,IF(S127=T127,2,IF(T127&gt;S127,3,1)))</f>
        <v>1</v>
      </c>
      <c r="F127" s="68"/>
      <c r="G127" s="69"/>
      <c r="H127" s="69"/>
      <c r="I127" s="69"/>
      <c r="J127" s="69"/>
      <c r="K127" s="69"/>
      <c r="L127" s="69"/>
      <c r="M127" s="69"/>
      <c r="N127" s="70"/>
      <c r="O127" s="71">
        <f t="shared" ref="O127:T127" si="11">SUM(O122:O126)</f>
        <v>203</v>
      </c>
      <c r="P127" s="72">
        <f t="shared" si="11"/>
        <v>186</v>
      </c>
      <c r="Q127" s="72">
        <f t="shared" si="11"/>
        <v>7</v>
      </c>
      <c r="R127" s="72">
        <f t="shared" si="11"/>
        <v>5</v>
      </c>
      <c r="S127" s="72">
        <f t="shared" si="11"/>
        <v>3</v>
      </c>
      <c r="T127" s="72">
        <f t="shared" si="11"/>
        <v>2</v>
      </c>
    </row>
    <row r="128" spans="1:20" ht="15">
      <c r="A128" s="73"/>
      <c r="B128" s="73"/>
      <c r="C128" s="74" t="s">
        <v>69</v>
      </c>
      <c r="D128" s="338" t="str">
        <f>IF(D127+E127=0,0,IF(D127=E127,E120,IF(D127&gt;E127,D121,E121)))</f>
        <v>SKB Český Krumlov "A"</v>
      </c>
      <c r="E128" s="339"/>
      <c r="F128" s="75"/>
      <c r="G128" s="75"/>
      <c r="H128" s="75"/>
      <c r="I128" s="75"/>
      <c r="J128" s="75"/>
      <c r="K128" s="75"/>
      <c r="L128" s="75"/>
      <c r="M128" s="75"/>
      <c r="N128" s="75"/>
      <c r="O128" s="76"/>
      <c r="P128" s="77"/>
      <c r="Q128" s="77"/>
      <c r="R128" s="77"/>
      <c r="S128" s="77"/>
      <c r="T128" s="77"/>
    </row>
    <row r="129" spans="1:20">
      <c r="A129" s="80"/>
      <c r="B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</row>
    <row r="130" spans="1:20" ht="15">
      <c r="A130" s="36"/>
      <c r="B130" s="36"/>
      <c r="C130" s="37"/>
      <c r="D130" s="38"/>
      <c r="E130" s="39" t="s">
        <v>56</v>
      </c>
      <c r="F130" s="335" t="s">
        <v>57</v>
      </c>
      <c r="G130" s="336"/>
      <c r="H130" s="336"/>
      <c r="I130" s="336"/>
      <c r="J130" s="336"/>
      <c r="K130" s="336"/>
      <c r="L130" s="336"/>
      <c r="M130" s="336"/>
      <c r="N130" s="337"/>
      <c r="O130" s="330" t="s">
        <v>58</v>
      </c>
      <c r="P130" s="331"/>
      <c r="Q130" s="330" t="s">
        <v>59</v>
      </c>
      <c r="R130" s="331"/>
      <c r="S130" s="330" t="s">
        <v>60</v>
      </c>
      <c r="T130" s="331"/>
    </row>
    <row r="131" spans="1:20" ht="15.75" thickBot="1">
      <c r="A131" s="34"/>
      <c r="B131" s="34"/>
      <c r="C131" s="40" t="s">
        <v>61</v>
      </c>
      <c r="D131" s="41" t="str">
        <f>Tabulka_základní_část!B8</f>
        <v>SKB Český Krumlov "C"</v>
      </c>
      <c r="E131" s="41" t="str">
        <f>Tabulka_základní_část!B11</f>
        <v>Sokol České Budějovice "A"</v>
      </c>
      <c r="F131" s="42">
        <v>1</v>
      </c>
      <c r="G131" s="43"/>
      <c r="H131" s="43"/>
      <c r="I131" s="43">
        <v>2</v>
      </c>
      <c r="J131" s="43"/>
      <c r="K131" s="43"/>
      <c r="L131" s="43">
        <v>3</v>
      </c>
      <c r="M131" s="44"/>
      <c r="N131" s="45"/>
      <c r="O131" s="332"/>
      <c r="P131" s="333"/>
      <c r="Q131" s="332"/>
      <c r="R131" s="333"/>
      <c r="S131" s="332"/>
      <c r="T131" s="333"/>
    </row>
    <row r="132" spans="1:20" ht="15.75" thickTop="1">
      <c r="A132" s="34"/>
      <c r="B132" s="34"/>
      <c r="C132" s="47" t="s">
        <v>62</v>
      </c>
      <c r="D132" s="48" t="s">
        <v>154</v>
      </c>
      <c r="E132" s="48" t="s">
        <v>121</v>
      </c>
      <c r="F132" s="49">
        <v>22</v>
      </c>
      <c r="G132" s="50" t="s">
        <v>63</v>
      </c>
      <c r="H132" s="51">
        <v>20</v>
      </c>
      <c r="I132" s="49">
        <v>21</v>
      </c>
      <c r="J132" s="50" t="s">
        <v>63</v>
      </c>
      <c r="K132" s="51">
        <v>12</v>
      </c>
      <c r="L132" s="49"/>
      <c r="M132" s="50" t="s">
        <v>63</v>
      </c>
      <c r="N132" s="51"/>
      <c r="O132" s="52">
        <f>F132+I132+L132</f>
        <v>43</v>
      </c>
      <c r="P132" s="53">
        <f>H132+K132+N132</f>
        <v>32</v>
      </c>
      <c r="Q132" s="54">
        <f>IF(F132&gt;H132,1,0)+IF(I132&gt;K132,1,0)+IF(L132&gt;N132,1,0)</f>
        <v>2</v>
      </c>
      <c r="R132" s="55">
        <f>IF(H132&gt;F132,1,0)+IF(K132&gt;I132,1,0)+IF(N132&gt;L132,1,0)</f>
        <v>0</v>
      </c>
      <c r="S132" s="54">
        <f>IF(Q132&gt;R132,1,0)</f>
        <v>1</v>
      </c>
      <c r="T132" s="55">
        <f>IF(R132&gt;Q132,1,0)</f>
        <v>0</v>
      </c>
    </row>
    <row r="133" spans="1:20" ht="15">
      <c r="A133" s="34"/>
      <c r="B133" s="34"/>
      <c r="C133" s="56" t="s">
        <v>64</v>
      </c>
      <c r="D133" s="57" t="s">
        <v>165</v>
      </c>
      <c r="E133" s="57" t="s">
        <v>120</v>
      </c>
      <c r="F133" s="49">
        <v>6</v>
      </c>
      <c r="G133" s="49" t="s">
        <v>63</v>
      </c>
      <c r="H133" s="51">
        <v>21</v>
      </c>
      <c r="I133" s="49">
        <v>6</v>
      </c>
      <c r="J133" s="49" t="s">
        <v>63</v>
      </c>
      <c r="K133" s="51">
        <v>21</v>
      </c>
      <c r="L133" s="49"/>
      <c r="M133" s="49" t="s">
        <v>63</v>
      </c>
      <c r="N133" s="51"/>
      <c r="O133" s="52">
        <f>F133+I133+L133</f>
        <v>12</v>
      </c>
      <c r="P133" s="53">
        <f>H133+K133+N133</f>
        <v>42</v>
      </c>
      <c r="Q133" s="54">
        <f>IF(F133&gt;H133,1,0)+IF(I133&gt;K133,1,0)+IF(L133&gt;N133,1,0)</f>
        <v>0</v>
      </c>
      <c r="R133" s="55">
        <f>IF(H133&gt;F133,1,0)+IF(K133&gt;I133,1,0)+IF(N133&gt;L133,1,0)</f>
        <v>2</v>
      </c>
      <c r="S133" s="54">
        <f>IF(Q133&gt;R133,1,0)</f>
        <v>0</v>
      </c>
      <c r="T133" s="55">
        <f>IF(R133&gt;Q133,1,0)</f>
        <v>1</v>
      </c>
    </row>
    <row r="134" spans="1:20" ht="15">
      <c r="A134" s="34"/>
      <c r="B134" s="34"/>
      <c r="C134" s="56" t="s">
        <v>65</v>
      </c>
      <c r="D134" s="57" t="s">
        <v>156</v>
      </c>
      <c r="E134" s="48" t="s">
        <v>119</v>
      </c>
      <c r="F134" s="49">
        <v>5</v>
      </c>
      <c r="G134" s="49" t="s">
        <v>63</v>
      </c>
      <c r="H134" s="51">
        <v>21</v>
      </c>
      <c r="I134" s="49">
        <v>9</v>
      </c>
      <c r="J134" s="49" t="s">
        <v>63</v>
      </c>
      <c r="K134" s="51">
        <v>21</v>
      </c>
      <c r="L134" s="49"/>
      <c r="M134" s="49" t="s">
        <v>63</v>
      </c>
      <c r="N134" s="51"/>
      <c r="O134" s="52">
        <f>F134+I134+L134</f>
        <v>14</v>
      </c>
      <c r="P134" s="53">
        <f>H134+K134+N134</f>
        <v>42</v>
      </c>
      <c r="Q134" s="54">
        <f>IF(F134&gt;H134,1,0)+IF(I134&gt;K134,1,0)+IF(L134&gt;N134,1,0)</f>
        <v>0</v>
      </c>
      <c r="R134" s="55">
        <f>IF(H134&gt;F134,1,0)+IF(K134&gt;I134,1,0)+IF(N134&gt;L134,1,0)</f>
        <v>2</v>
      </c>
      <c r="S134" s="54">
        <f>IF(Q134&gt;R134,1,0)</f>
        <v>0</v>
      </c>
      <c r="T134" s="55">
        <f>IF(R134&gt;Q134,1,0)</f>
        <v>1</v>
      </c>
    </row>
    <row r="135" spans="1:20" ht="15">
      <c r="A135" s="34"/>
      <c r="B135" s="34"/>
      <c r="C135" s="56" t="s">
        <v>66</v>
      </c>
      <c r="D135" s="57" t="s">
        <v>157</v>
      </c>
      <c r="E135" s="57" t="s">
        <v>122</v>
      </c>
      <c r="F135" s="49">
        <v>21</v>
      </c>
      <c r="G135" s="49" t="s">
        <v>63</v>
      </c>
      <c r="H135" s="51">
        <v>4</v>
      </c>
      <c r="I135" s="49">
        <v>21</v>
      </c>
      <c r="J135" s="49" t="s">
        <v>63</v>
      </c>
      <c r="K135" s="51">
        <v>3</v>
      </c>
      <c r="L135" s="49"/>
      <c r="M135" s="49" t="s">
        <v>63</v>
      </c>
      <c r="N135" s="51"/>
      <c r="O135" s="52">
        <f>F135+I135+L135</f>
        <v>42</v>
      </c>
      <c r="P135" s="53">
        <f>H135+K135+N135</f>
        <v>7</v>
      </c>
      <c r="Q135" s="54">
        <f>IF(F135&gt;H135,1,0)+IF(I135&gt;K135,1,0)+IF(L135&gt;N135,1,0)</f>
        <v>2</v>
      </c>
      <c r="R135" s="55">
        <f>IF(H135&gt;F135,1,0)+IF(K135&gt;I135,1,0)+IF(N135&gt;L135,1,0)</f>
        <v>0</v>
      </c>
      <c r="S135" s="54">
        <f>IF(Q135&gt;R135,1,0)</f>
        <v>1</v>
      </c>
      <c r="T135" s="55">
        <f>IF(R135&gt;Q135,1,0)</f>
        <v>0</v>
      </c>
    </row>
    <row r="136" spans="1:20" ht="15.75" thickBot="1">
      <c r="A136" s="34"/>
      <c r="B136" s="34"/>
      <c r="C136" s="58" t="s">
        <v>67</v>
      </c>
      <c r="D136" s="59" t="s">
        <v>158</v>
      </c>
      <c r="E136" s="59" t="s">
        <v>160</v>
      </c>
      <c r="F136" s="60">
        <v>15</v>
      </c>
      <c r="G136" s="60" t="s">
        <v>63</v>
      </c>
      <c r="H136" s="61">
        <v>21</v>
      </c>
      <c r="I136" s="60">
        <v>11</v>
      </c>
      <c r="J136" s="60" t="s">
        <v>63</v>
      </c>
      <c r="K136" s="61">
        <v>21</v>
      </c>
      <c r="L136" s="60"/>
      <c r="M136" s="60" t="s">
        <v>63</v>
      </c>
      <c r="N136" s="61"/>
      <c r="O136" s="62">
        <f>F136+I136+L136</f>
        <v>26</v>
      </c>
      <c r="P136" s="63">
        <f>H136+K136+N136</f>
        <v>42</v>
      </c>
      <c r="Q136" s="64">
        <f>IF(F136&gt;H136,1,0)+IF(I136&gt;K136,1,0)+IF(L136&gt;N136,1,0)</f>
        <v>0</v>
      </c>
      <c r="R136" s="65">
        <f>IF(H136&gt;F136,1,0)+IF(K136&gt;I136,1,0)+IF(N136&gt;L136,1,0)</f>
        <v>2</v>
      </c>
      <c r="S136" s="64">
        <f>IF(Q136&gt;R136,1,0)</f>
        <v>0</v>
      </c>
      <c r="T136" s="65">
        <f>IF(R136&gt;Q136,1,0)</f>
        <v>1</v>
      </c>
    </row>
    <row r="137" spans="1:20" ht="15.75" thickTop="1">
      <c r="A137" s="34"/>
      <c r="B137" s="34"/>
      <c r="C137" s="66" t="s">
        <v>68</v>
      </c>
      <c r="D137" s="67">
        <f>IF(S137+T137=0,0,IF(S137=T137,2,IF(S137&gt;T137,3,1)))</f>
        <v>1</v>
      </c>
      <c r="E137" s="67">
        <f>IF(S137+T137=0,0,IF(S137=T137,2,IF(T137&gt;S137,3,1)))</f>
        <v>3</v>
      </c>
      <c r="F137" s="68"/>
      <c r="G137" s="69"/>
      <c r="H137" s="69"/>
      <c r="I137" s="69"/>
      <c r="J137" s="69"/>
      <c r="K137" s="69"/>
      <c r="L137" s="69"/>
      <c r="M137" s="69"/>
      <c r="N137" s="70"/>
      <c r="O137" s="71">
        <f t="shared" ref="O137:T137" si="12">SUM(O132:O136)</f>
        <v>137</v>
      </c>
      <c r="P137" s="72">
        <f t="shared" si="12"/>
        <v>165</v>
      </c>
      <c r="Q137" s="72">
        <f t="shared" si="12"/>
        <v>4</v>
      </c>
      <c r="R137" s="72">
        <f t="shared" si="12"/>
        <v>6</v>
      </c>
      <c r="S137" s="72">
        <f t="shared" si="12"/>
        <v>2</v>
      </c>
      <c r="T137" s="72">
        <f t="shared" si="12"/>
        <v>3</v>
      </c>
    </row>
    <row r="138" spans="1:20" ht="15">
      <c r="A138" s="73"/>
      <c r="B138" s="73"/>
      <c r="C138" s="74" t="s">
        <v>69</v>
      </c>
      <c r="D138" s="338" t="str">
        <f>IF(D137+E137=0,0,IF(D137=E137,E130,IF(D137&gt;E137,D131,E131)))</f>
        <v>Sokol České Budějovice "A"</v>
      </c>
      <c r="E138" s="339"/>
      <c r="F138" s="75"/>
      <c r="G138" s="75"/>
      <c r="H138" s="75"/>
      <c r="I138" s="75"/>
      <c r="J138" s="75"/>
      <c r="K138" s="75"/>
      <c r="L138" s="75"/>
      <c r="M138" s="75"/>
      <c r="N138" s="75"/>
      <c r="O138" s="76"/>
      <c r="P138" s="77"/>
      <c r="Q138" s="77"/>
      <c r="R138" s="77"/>
      <c r="S138" s="77"/>
      <c r="T138" s="77"/>
    </row>
    <row r="139" spans="1:20" ht="15">
      <c r="A139" s="73"/>
      <c r="B139" s="73"/>
      <c r="C139" s="79"/>
      <c r="D139" s="90"/>
      <c r="E139" s="90"/>
      <c r="F139" s="75"/>
      <c r="G139" s="75"/>
      <c r="H139" s="75"/>
      <c r="I139" s="75"/>
      <c r="J139" s="75"/>
      <c r="K139" s="75"/>
      <c r="L139" s="75"/>
      <c r="M139" s="75"/>
      <c r="N139" s="75"/>
      <c r="O139" s="76"/>
      <c r="P139" s="77"/>
      <c r="Q139" s="77"/>
      <c r="R139" s="77"/>
      <c r="S139" s="77"/>
      <c r="T139" s="77"/>
    </row>
    <row r="140" spans="1:20" ht="15">
      <c r="A140" s="334"/>
      <c r="B140" s="334"/>
      <c r="C140" s="87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9"/>
      <c r="P140" s="89"/>
      <c r="Q140" s="89"/>
      <c r="R140" s="89"/>
      <c r="S140" s="89"/>
      <c r="T140" s="89"/>
    </row>
    <row r="142" spans="1:20" ht="15">
      <c r="A142" s="73"/>
      <c r="B142" s="73"/>
      <c r="C142" s="84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6"/>
      <c r="P142" s="86"/>
      <c r="Q142" s="86"/>
      <c r="R142" s="86"/>
      <c r="S142" s="86"/>
      <c r="T142" s="86"/>
    </row>
    <row r="143" spans="1:20" ht="15">
      <c r="A143" s="36"/>
      <c r="B143" s="36"/>
      <c r="C143" s="37"/>
      <c r="D143" s="38"/>
      <c r="E143" s="39" t="s">
        <v>56</v>
      </c>
      <c r="F143" s="335" t="s">
        <v>57</v>
      </c>
      <c r="G143" s="336"/>
      <c r="H143" s="336"/>
      <c r="I143" s="336"/>
      <c r="J143" s="336"/>
      <c r="K143" s="336"/>
      <c r="L143" s="336"/>
      <c r="M143" s="336"/>
      <c r="N143" s="337"/>
      <c r="O143" s="330" t="s">
        <v>58</v>
      </c>
      <c r="P143" s="331"/>
      <c r="Q143" s="330" t="s">
        <v>59</v>
      </c>
      <c r="R143" s="331"/>
      <c r="S143" s="330" t="s">
        <v>60</v>
      </c>
      <c r="T143" s="331"/>
    </row>
    <row r="144" spans="1:20" ht="15.75" thickBot="1">
      <c r="A144" s="34"/>
      <c r="B144" s="34"/>
      <c r="C144" s="40" t="s">
        <v>61</v>
      </c>
      <c r="D144" s="41" t="str">
        <f>Tabulka_základní_část!B17</f>
        <v>SK Dobrá Voda</v>
      </c>
      <c r="E144" s="41" t="str">
        <f>Tabulka_základní_část!B26</f>
        <v>SKB Český Krumlov "B"</v>
      </c>
      <c r="F144" s="42">
        <v>1</v>
      </c>
      <c r="G144" s="43"/>
      <c r="H144" s="43"/>
      <c r="I144" s="43">
        <v>2</v>
      </c>
      <c r="J144" s="43"/>
      <c r="K144" s="43"/>
      <c r="L144" s="43">
        <v>3</v>
      </c>
      <c r="M144" s="44"/>
      <c r="N144" s="45"/>
      <c r="O144" s="332"/>
      <c r="P144" s="333"/>
      <c r="Q144" s="332"/>
      <c r="R144" s="333"/>
      <c r="S144" s="332"/>
      <c r="T144" s="333"/>
    </row>
    <row r="145" spans="1:20" ht="15.75" thickTop="1">
      <c r="A145" s="34"/>
      <c r="B145" s="34"/>
      <c r="C145" s="47" t="s">
        <v>62</v>
      </c>
      <c r="D145" s="48" t="s">
        <v>129</v>
      </c>
      <c r="E145" s="48" t="s">
        <v>149</v>
      </c>
      <c r="F145" s="49">
        <v>21</v>
      </c>
      <c r="G145" s="50" t="s">
        <v>63</v>
      </c>
      <c r="H145" s="51">
        <v>19</v>
      </c>
      <c r="I145" s="49">
        <v>21</v>
      </c>
      <c r="J145" s="50" t="s">
        <v>63</v>
      </c>
      <c r="K145" s="51">
        <v>12</v>
      </c>
      <c r="L145" s="49"/>
      <c r="M145" s="50" t="s">
        <v>63</v>
      </c>
      <c r="N145" s="51"/>
      <c r="O145" s="52">
        <f>F145+I145+L145</f>
        <v>42</v>
      </c>
      <c r="P145" s="53">
        <f>H145+K145+N145</f>
        <v>31</v>
      </c>
      <c r="Q145" s="54">
        <f>IF(F145&gt;H145,1,0)+IF(I145&gt;K145,1,0)+IF(L145&gt;N145,1,0)</f>
        <v>2</v>
      </c>
      <c r="R145" s="55">
        <f>IF(H145&gt;F145,1,0)+IF(K145&gt;I145,1,0)+IF(N145&gt;L145,1,0)</f>
        <v>0</v>
      </c>
      <c r="S145" s="54">
        <f>IF(Q145&gt;R145,1,0)</f>
        <v>1</v>
      </c>
      <c r="T145" s="55">
        <f>IF(R145&gt;Q145,1,0)</f>
        <v>0</v>
      </c>
    </row>
    <row r="146" spans="1:20" ht="15">
      <c r="A146" s="34"/>
      <c r="B146" s="34"/>
      <c r="C146" s="56" t="s">
        <v>64</v>
      </c>
      <c r="D146" s="57" t="s">
        <v>130</v>
      </c>
      <c r="E146" s="57" t="s">
        <v>150</v>
      </c>
      <c r="F146" s="49">
        <v>20</v>
      </c>
      <c r="G146" s="49" t="s">
        <v>63</v>
      </c>
      <c r="H146" s="51">
        <v>22</v>
      </c>
      <c r="I146" s="49">
        <v>9</v>
      </c>
      <c r="J146" s="49" t="s">
        <v>63</v>
      </c>
      <c r="K146" s="51">
        <v>21</v>
      </c>
      <c r="L146" s="49"/>
      <c r="M146" s="49" t="s">
        <v>63</v>
      </c>
      <c r="N146" s="51"/>
      <c r="O146" s="52">
        <f>F146+I146+L146</f>
        <v>29</v>
      </c>
      <c r="P146" s="53">
        <f>H146+K146+N146</f>
        <v>43</v>
      </c>
      <c r="Q146" s="54">
        <f>IF(F146&gt;H146,1,0)+IF(I146&gt;K146,1,0)+IF(L146&gt;N146,1,0)</f>
        <v>0</v>
      </c>
      <c r="R146" s="55">
        <f>IF(H146&gt;F146,1,0)+IF(K146&gt;I146,1,0)+IF(N146&gt;L146,1,0)</f>
        <v>2</v>
      </c>
      <c r="S146" s="54">
        <f>IF(Q146&gt;R146,1,0)</f>
        <v>0</v>
      </c>
      <c r="T146" s="55">
        <f>IF(R146&gt;Q146,1,0)</f>
        <v>1</v>
      </c>
    </row>
    <row r="147" spans="1:20" ht="15">
      <c r="A147" s="34"/>
      <c r="B147" s="34"/>
      <c r="C147" s="56" t="s">
        <v>65</v>
      </c>
      <c r="D147" s="57" t="s">
        <v>131</v>
      </c>
      <c r="E147" s="48" t="s">
        <v>151</v>
      </c>
      <c r="F147" s="49">
        <v>21</v>
      </c>
      <c r="G147" s="49" t="s">
        <v>63</v>
      </c>
      <c r="H147" s="51">
        <v>18</v>
      </c>
      <c r="I147" s="49">
        <v>17</v>
      </c>
      <c r="J147" s="49" t="s">
        <v>63</v>
      </c>
      <c r="K147" s="51">
        <v>21</v>
      </c>
      <c r="L147" s="49">
        <v>21</v>
      </c>
      <c r="M147" s="49" t="s">
        <v>63</v>
      </c>
      <c r="N147" s="51">
        <v>11</v>
      </c>
      <c r="O147" s="52">
        <f>F147+I147+L147</f>
        <v>59</v>
      </c>
      <c r="P147" s="53">
        <f>H147+K147+N147</f>
        <v>50</v>
      </c>
      <c r="Q147" s="54">
        <f>IF(F147&gt;H147,1,0)+IF(I147&gt;K147,1,0)+IF(L147&gt;N147,1,0)</f>
        <v>2</v>
      </c>
      <c r="R147" s="55">
        <f>IF(H147&gt;F147,1,0)+IF(K147&gt;I147,1,0)+IF(N147&gt;L147,1,0)</f>
        <v>1</v>
      </c>
      <c r="S147" s="54">
        <f>IF(Q147&gt;R147,1,0)</f>
        <v>1</v>
      </c>
      <c r="T147" s="55">
        <f>IF(R147&gt;Q147,1,0)</f>
        <v>0</v>
      </c>
    </row>
    <row r="148" spans="1:20" ht="15">
      <c r="A148" s="34"/>
      <c r="B148" s="34"/>
      <c r="C148" s="56" t="s">
        <v>66</v>
      </c>
      <c r="D148" s="57" t="s">
        <v>132</v>
      </c>
      <c r="E148" s="57" t="s">
        <v>152</v>
      </c>
      <c r="F148" s="49">
        <v>13</v>
      </c>
      <c r="G148" s="49" t="s">
        <v>63</v>
      </c>
      <c r="H148" s="51">
        <v>21</v>
      </c>
      <c r="I148" s="49">
        <v>5</v>
      </c>
      <c r="J148" s="49" t="s">
        <v>63</v>
      </c>
      <c r="K148" s="51">
        <v>21</v>
      </c>
      <c r="L148" s="49"/>
      <c r="M148" s="49" t="s">
        <v>63</v>
      </c>
      <c r="N148" s="51"/>
      <c r="O148" s="52">
        <f>F148+I148+L148</f>
        <v>18</v>
      </c>
      <c r="P148" s="53">
        <f>H148+K148+N148</f>
        <v>42</v>
      </c>
      <c r="Q148" s="54">
        <f>IF(F148&gt;H148,1,0)+IF(I148&gt;K148,1,0)+IF(L148&gt;N148,1,0)</f>
        <v>0</v>
      </c>
      <c r="R148" s="55">
        <f>IF(H148&gt;F148,1,0)+IF(K148&gt;I148,1,0)+IF(N148&gt;L148,1,0)</f>
        <v>2</v>
      </c>
      <c r="S148" s="54">
        <f>IF(Q148&gt;R148,1,0)</f>
        <v>0</v>
      </c>
      <c r="T148" s="55">
        <f>IF(R148&gt;Q148,1,0)</f>
        <v>1</v>
      </c>
    </row>
    <row r="149" spans="1:20" ht="15.75" thickBot="1">
      <c r="A149" s="34"/>
      <c r="B149" s="34"/>
      <c r="C149" s="58" t="s">
        <v>67</v>
      </c>
      <c r="D149" s="59" t="s">
        <v>133</v>
      </c>
      <c r="E149" s="59" t="s">
        <v>175</v>
      </c>
      <c r="F149" s="60">
        <v>20</v>
      </c>
      <c r="G149" s="60" t="s">
        <v>63</v>
      </c>
      <c r="H149" s="61">
        <v>22</v>
      </c>
      <c r="I149" s="60">
        <v>21</v>
      </c>
      <c r="J149" s="60" t="s">
        <v>63</v>
      </c>
      <c r="K149" s="61">
        <v>10</v>
      </c>
      <c r="L149" s="60">
        <v>21</v>
      </c>
      <c r="M149" s="60" t="s">
        <v>63</v>
      </c>
      <c r="N149" s="61">
        <v>14</v>
      </c>
      <c r="O149" s="62">
        <f>F149+I149+L149</f>
        <v>62</v>
      </c>
      <c r="P149" s="63">
        <f>H149+K149+N149</f>
        <v>46</v>
      </c>
      <c r="Q149" s="64">
        <f>IF(F149&gt;H149,1,0)+IF(I149&gt;K149,1,0)+IF(L149&gt;N149,1,0)</f>
        <v>2</v>
      </c>
      <c r="R149" s="65">
        <f>IF(H149&gt;F149,1,0)+IF(K149&gt;I149,1,0)+IF(N149&gt;L149,1,0)</f>
        <v>1</v>
      </c>
      <c r="S149" s="64">
        <f>IF(Q149&gt;R149,1,0)</f>
        <v>1</v>
      </c>
      <c r="T149" s="65">
        <f>IF(R149&gt;Q149,1,0)</f>
        <v>0</v>
      </c>
    </row>
    <row r="150" spans="1:20" ht="15.75" thickTop="1">
      <c r="A150" s="34"/>
      <c r="B150" s="34"/>
      <c r="C150" s="66" t="s">
        <v>68</v>
      </c>
      <c r="D150" s="67">
        <f>IF(S150+T150=0,0,IF(S150=T150,2,IF(S150&gt;T150,3,1)))</f>
        <v>3</v>
      </c>
      <c r="E150" s="67">
        <f>IF(S150+T150=0,0,IF(S150=T150,2,IF(T150&gt;S150,3,1)))</f>
        <v>1</v>
      </c>
      <c r="F150" s="68"/>
      <c r="G150" s="69"/>
      <c r="H150" s="69"/>
      <c r="I150" s="69"/>
      <c r="J150" s="69"/>
      <c r="K150" s="69"/>
      <c r="L150" s="69"/>
      <c r="M150" s="69"/>
      <c r="N150" s="70"/>
      <c r="O150" s="71">
        <f t="shared" ref="O150:T150" si="13">SUM(O145:O149)</f>
        <v>210</v>
      </c>
      <c r="P150" s="72">
        <f t="shared" si="13"/>
        <v>212</v>
      </c>
      <c r="Q150" s="72">
        <f t="shared" si="13"/>
        <v>6</v>
      </c>
      <c r="R150" s="72">
        <f t="shared" si="13"/>
        <v>6</v>
      </c>
      <c r="S150" s="72">
        <f t="shared" si="13"/>
        <v>3</v>
      </c>
      <c r="T150" s="72">
        <f t="shared" si="13"/>
        <v>2</v>
      </c>
    </row>
    <row r="151" spans="1:20" ht="15">
      <c r="A151" s="73"/>
      <c r="B151" s="73"/>
      <c r="C151" s="74" t="s">
        <v>69</v>
      </c>
      <c r="D151" s="338" t="str">
        <f>IF(D150+E150=0,0,IF(D150=E150,E143,IF(D150&gt;E150,D144,E144)))</f>
        <v>SK Dobrá Voda</v>
      </c>
      <c r="E151" s="339"/>
      <c r="F151" s="75"/>
      <c r="G151" s="75"/>
      <c r="H151" s="75"/>
      <c r="I151" s="75"/>
      <c r="J151" s="75"/>
      <c r="K151" s="75"/>
      <c r="L151" s="75"/>
      <c r="M151" s="75"/>
      <c r="N151" s="75"/>
      <c r="O151" s="76"/>
      <c r="P151" s="77"/>
      <c r="Q151" s="77"/>
      <c r="R151" s="77"/>
      <c r="S151" s="77"/>
      <c r="T151" s="77"/>
    </row>
    <row r="152" spans="1:20" ht="15">
      <c r="A152" s="73"/>
      <c r="B152" s="73"/>
      <c r="C152" s="79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6"/>
      <c r="P152" s="77"/>
      <c r="Q152" s="77"/>
      <c r="R152" s="77"/>
      <c r="S152" s="77"/>
      <c r="T152" s="77"/>
    </row>
    <row r="153" spans="1:20" ht="15">
      <c r="A153" s="36"/>
      <c r="B153" s="36"/>
      <c r="C153" s="37"/>
      <c r="D153" s="38"/>
      <c r="E153" s="39" t="s">
        <v>56</v>
      </c>
      <c r="F153" s="335" t="s">
        <v>57</v>
      </c>
      <c r="G153" s="336"/>
      <c r="H153" s="336"/>
      <c r="I153" s="336"/>
      <c r="J153" s="336"/>
      <c r="K153" s="336"/>
      <c r="L153" s="336"/>
      <c r="M153" s="336"/>
      <c r="N153" s="337"/>
      <c r="O153" s="330" t="s">
        <v>58</v>
      </c>
      <c r="P153" s="331"/>
      <c r="Q153" s="330" t="s">
        <v>59</v>
      </c>
      <c r="R153" s="331"/>
      <c r="S153" s="330" t="s">
        <v>60</v>
      </c>
      <c r="T153" s="331"/>
    </row>
    <row r="154" spans="1:20" ht="15.75" thickBot="1">
      <c r="A154" s="34"/>
      <c r="B154" s="34"/>
      <c r="C154" s="40" t="s">
        <v>61</v>
      </c>
      <c r="D154" s="41" t="str">
        <f>Tabulka_základní_část!B20</f>
        <v>Sokol České Budějovice "B"</v>
      </c>
      <c r="E154" s="41" t="str">
        <f>Tabulka_základní_část!B14</f>
        <v>Sokol Vodňany</v>
      </c>
      <c r="F154" s="42">
        <v>1</v>
      </c>
      <c r="G154" s="43"/>
      <c r="H154" s="43"/>
      <c r="I154" s="43">
        <v>2</v>
      </c>
      <c r="J154" s="43"/>
      <c r="K154" s="43"/>
      <c r="L154" s="43">
        <v>3</v>
      </c>
      <c r="M154" s="44"/>
      <c r="N154" s="45"/>
      <c r="O154" s="332"/>
      <c r="P154" s="333"/>
      <c r="Q154" s="332"/>
      <c r="R154" s="333"/>
      <c r="S154" s="332"/>
      <c r="T154" s="333"/>
    </row>
    <row r="155" spans="1:20" ht="15.75" thickTop="1">
      <c r="A155" s="34"/>
      <c r="B155" s="34"/>
      <c r="C155" s="47" t="s">
        <v>62</v>
      </c>
      <c r="D155" s="280" t="s">
        <v>134</v>
      </c>
      <c r="E155" s="280" t="s">
        <v>124</v>
      </c>
      <c r="F155" s="281">
        <v>0</v>
      </c>
      <c r="G155" s="282" t="s">
        <v>63</v>
      </c>
      <c r="H155" s="283">
        <v>21</v>
      </c>
      <c r="I155" s="281">
        <v>0</v>
      </c>
      <c r="J155" s="282" t="s">
        <v>63</v>
      </c>
      <c r="K155" s="283">
        <v>21</v>
      </c>
      <c r="L155" s="49"/>
      <c r="M155" s="50" t="s">
        <v>63</v>
      </c>
      <c r="N155" s="51"/>
      <c r="O155" s="52">
        <f>F155+I155+L155</f>
        <v>0</v>
      </c>
      <c r="P155" s="53">
        <f>H155+K155+N155</f>
        <v>42</v>
      </c>
      <c r="Q155" s="54">
        <f>IF(F155&gt;H155,1,0)+IF(I155&gt;K155,1,0)+IF(L155&gt;N155,1,0)</f>
        <v>0</v>
      </c>
      <c r="R155" s="55">
        <f>IF(H155&gt;F155,1,0)+IF(K155&gt;I155,1,0)+IF(N155&gt;L155,1,0)</f>
        <v>2</v>
      </c>
      <c r="S155" s="54">
        <f>IF(Q155&gt;R155,1,0)</f>
        <v>0</v>
      </c>
      <c r="T155" s="55">
        <f>IF(R155&gt;Q155,1,0)</f>
        <v>1</v>
      </c>
    </row>
    <row r="156" spans="1:20" ht="15">
      <c r="A156" s="34"/>
      <c r="B156" s="34"/>
      <c r="C156" s="56" t="s">
        <v>64</v>
      </c>
      <c r="D156" s="57" t="s">
        <v>135</v>
      </c>
      <c r="E156" s="57" t="s">
        <v>125</v>
      </c>
      <c r="F156" s="49">
        <v>18</v>
      </c>
      <c r="G156" s="49" t="s">
        <v>63</v>
      </c>
      <c r="H156" s="51">
        <v>21</v>
      </c>
      <c r="I156" s="49">
        <v>21</v>
      </c>
      <c r="J156" s="49" t="s">
        <v>63</v>
      </c>
      <c r="K156" s="51">
        <v>7</v>
      </c>
      <c r="L156" s="49">
        <v>21</v>
      </c>
      <c r="M156" s="49" t="s">
        <v>63</v>
      </c>
      <c r="N156" s="51">
        <v>19</v>
      </c>
      <c r="O156" s="52">
        <f>F156+I156+L156</f>
        <v>60</v>
      </c>
      <c r="P156" s="53">
        <f>H156+K156+N156</f>
        <v>47</v>
      </c>
      <c r="Q156" s="54">
        <f>IF(F156&gt;H156,1,0)+IF(I156&gt;K156,1,0)+IF(L156&gt;N156,1,0)</f>
        <v>2</v>
      </c>
      <c r="R156" s="55">
        <f>IF(H156&gt;F156,1,0)+IF(K156&gt;I156,1,0)+IF(N156&gt;L156,1,0)</f>
        <v>1</v>
      </c>
      <c r="S156" s="54">
        <f>IF(Q156&gt;R156,1,0)</f>
        <v>1</v>
      </c>
      <c r="T156" s="55">
        <f>IF(R156&gt;Q156,1,0)</f>
        <v>0</v>
      </c>
    </row>
    <row r="157" spans="1:20" ht="15">
      <c r="A157" s="34"/>
      <c r="B157" s="34"/>
      <c r="C157" s="56" t="s">
        <v>65</v>
      </c>
      <c r="D157" s="285" t="s">
        <v>136</v>
      </c>
      <c r="E157" s="280" t="s">
        <v>126</v>
      </c>
      <c r="F157" s="281">
        <v>0</v>
      </c>
      <c r="G157" s="281" t="s">
        <v>63</v>
      </c>
      <c r="H157" s="283">
        <v>21</v>
      </c>
      <c r="I157" s="281">
        <v>0</v>
      </c>
      <c r="J157" s="281" t="s">
        <v>63</v>
      </c>
      <c r="K157" s="283">
        <v>21</v>
      </c>
      <c r="L157" s="49"/>
      <c r="M157" s="49" t="s">
        <v>63</v>
      </c>
      <c r="N157" s="51"/>
      <c r="O157" s="52">
        <f>F157+I157+L157</f>
        <v>0</v>
      </c>
      <c r="P157" s="53">
        <f>H157+K157+N157</f>
        <v>42</v>
      </c>
      <c r="Q157" s="54">
        <f>IF(F157&gt;H157,1,0)+IF(I157&gt;K157,1,0)+IF(L157&gt;N157,1,0)</f>
        <v>0</v>
      </c>
      <c r="R157" s="55">
        <f>IF(H157&gt;F157,1,0)+IF(K157&gt;I157,1,0)+IF(N157&gt;L157,1,0)</f>
        <v>2</v>
      </c>
      <c r="S157" s="54">
        <f>IF(Q157&gt;R157,1,0)</f>
        <v>0</v>
      </c>
      <c r="T157" s="55">
        <f>IF(R157&gt;Q157,1,0)</f>
        <v>1</v>
      </c>
    </row>
    <row r="158" spans="1:20" ht="15">
      <c r="A158" s="34"/>
      <c r="B158" s="34"/>
      <c r="C158" s="56" t="s">
        <v>66</v>
      </c>
      <c r="D158" s="57" t="s">
        <v>137</v>
      </c>
      <c r="E158" s="57" t="s">
        <v>127</v>
      </c>
      <c r="F158" s="49">
        <v>9</v>
      </c>
      <c r="G158" s="49" t="s">
        <v>63</v>
      </c>
      <c r="H158" s="51">
        <v>21</v>
      </c>
      <c r="I158" s="49">
        <v>8</v>
      </c>
      <c r="J158" s="49" t="s">
        <v>63</v>
      </c>
      <c r="K158" s="51">
        <v>21</v>
      </c>
      <c r="L158" s="49"/>
      <c r="M158" s="49" t="s">
        <v>63</v>
      </c>
      <c r="N158" s="51"/>
      <c r="O158" s="52">
        <f>F158+I158+L158</f>
        <v>17</v>
      </c>
      <c r="P158" s="53">
        <f>H158+K158+N158</f>
        <v>42</v>
      </c>
      <c r="Q158" s="54">
        <f>IF(F158&gt;H158,1,0)+IF(I158&gt;K158,1,0)+IF(L158&gt;N158,1,0)</f>
        <v>0</v>
      </c>
      <c r="R158" s="55">
        <f>IF(H158&gt;F158,1,0)+IF(K158&gt;I158,1,0)+IF(N158&gt;L158,1,0)</f>
        <v>2</v>
      </c>
      <c r="S158" s="54">
        <f>IF(Q158&gt;R158,1,0)</f>
        <v>0</v>
      </c>
      <c r="T158" s="55">
        <f>IF(R158&gt;Q158,1,0)</f>
        <v>1</v>
      </c>
    </row>
    <row r="159" spans="1:20" ht="15.75" thickBot="1">
      <c r="A159" s="34"/>
      <c r="B159" s="34"/>
      <c r="C159" s="58" t="s">
        <v>67</v>
      </c>
      <c r="D159" s="59" t="s">
        <v>176</v>
      </c>
      <c r="E159" s="59" t="s">
        <v>128</v>
      </c>
      <c r="F159" s="60">
        <v>6</v>
      </c>
      <c r="G159" s="60" t="s">
        <v>63</v>
      </c>
      <c r="H159" s="61">
        <v>21</v>
      </c>
      <c r="I159" s="60">
        <v>5</v>
      </c>
      <c r="J159" s="60" t="s">
        <v>63</v>
      </c>
      <c r="K159" s="61">
        <v>21</v>
      </c>
      <c r="L159" s="60"/>
      <c r="M159" s="60" t="s">
        <v>63</v>
      </c>
      <c r="N159" s="61"/>
      <c r="O159" s="62">
        <f>F159+I159+L159</f>
        <v>11</v>
      </c>
      <c r="P159" s="63">
        <f>H159+K159+N159</f>
        <v>42</v>
      </c>
      <c r="Q159" s="64">
        <f>IF(F159&gt;H159,1,0)+IF(I159&gt;K159,1,0)+IF(L159&gt;N159,1,0)</f>
        <v>0</v>
      </c>
      <c r="R159" s="65">
        <f>IF(H159&gt;F159,1,0)+IF(K159&gt;I159,1,0)+IF(N159&gt;L159,1,0)</f>
        <v>2</v>
      </c>
      <c r="S159" s="64">
        <f>IF(Q159&gt;R159,1,0)</f>
        <v>0</v>
      </c>
      <c r="T159" s="65">
        <f>IF(R159&gt;Q159,1,0)</f>
        <v>1</v>
      </c>
    </row>
    <row r="160" spans="1:20" ht="15.75" thickTop="1">
      <c r="A160" s="34"/>
      <c r="B160" s="34"/>
      <c r="C160" s="66" t="s">
        <v>68</v>
      </c>
      <c r="D160" s="67">
        <f>IF(S160+T160=0,0,IF(S160=T160,2,IF(S160&gt;T160,3,1)))</f>
        <v>1</v>
      </c>
      <c r="E160" s="67">
        <f>IF(S160+T160=0,0,IF(S160=T160,2,IF(T160&gt;S160,3,1)))</f>
        <v>3</v>
      </c>
      <c r="F160" s="68"/>
      <c r="G160" s="69"/>
      <c r="H160" s="69"/>
      <c r="I160" s="69"/>
      <c r="J160" s="69"/>
      <c r="K160" s="69"/>
      <c r="L160" s="69"/>
      <c r="M160" s="69"/>
      <c r="N160" s="70"/>
      <c r="O160" s="71">
        <f t="shared" ref="O160:T160" si="14">SUM(O155:O159)</f>
        <v>88</v>
      </c>
      <c r="P160" s="72">
        <f t="shared" si="14"/>
        <v>215</v>
      </c>
      <c r="Q160" s="72">
        <f t="shared" si="14"/>
        <v>2</v>
      </c>
      <c r="R160" s="72">
        <f t="shared" si="14"/>
        <v>9</v>
      </c>
      <c r="S160" s="72">
        <f t="shared" si="14"/>
        <v>1</v>
      </c>
      <c r="T160" s="72">
        <f t="shared" si="14"/>
        <v>4</v>
      </c>
    </row>
    <row r="161" spans="1:20" ht="15">
      <c r="A161" s="73"/>
      <c r="B161" s="73"/>
      <c r="C161" s="74" t="s">
        <v>69</v>
      </c>
      <c r="D161" s="338" t="str">
        <f>IF(D160+E160=0,0,IF(D160=E160,E153,IF(D160&gt;E160,D154,E154)))</f>
        <v>Sokol Vodňany</v>
      </c>
      <c r="E161" s="339"/>
      <c r="F161" s="75"/>
      <c r="G161" s="75"/>
      <c r="H161" s="75"/>
      <c r="I161" s="75"/>
      <c r="J161" s="75"/>
      <c r="K161" s="75"/>
      <c r="L161" s="75"/>
      <c r="M161" s="75"/>
      <c r="N161" s="75"/>
      <c r="O161" s="76"/>
      <c r="P161" s="77"/>
      <c r="Q161" s="77"/>
      <c r="R161" s="77"/>
      <c r="S161" s="77"/>
      <c r="T161" s="77"/>
    </row>
    <row r="162" spans="1:20">
      <c r="A162" s="80"/>
      <c r="B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</row>
    <row r="163" spans="1:20" ht="15">
      <c r="A163" s="36"/>
      <c r="B163" s="36"/>
      <c r="C163" s="37"/>
      <c r="D163" s="38"/>
      <c r="E163" s="39" t="s">
        <v>56</v>
      </c>
      <c r="F163" s="335" t="s">
        <v>57</v>
      </c>
      <c r="G163" s="336"/>
      <c r="H163" s="336"/>
      <c r="I163" s="336"/>
      <c r="J163" s="336"/>
      <c r="K163" s="336"/>
      <c r="L163" s="336"/>
      <c r="M163" s="336"/>
      <c r="N163" s="337"/>
      <c r="O163" s="330" t="s">
        <v>58</v>
      </c>
      <c r="P163" s="331"/>
      <c r="Q163" s="330" t="s">
        <v>59</v>
      </c>
      <c r="R163" s="331"/>
      <c r="S163" s="330" t="s">
        <v>60</v>
      </c>
      <c r="T163" s="331"/>
    </row>
    <row r="164" spans="1:20" ht="15.75" thickBot="1">
      <c r="A164" s="34"/>
      <c r="B164" s="34"/>
      <c r="C164" s="40" t="s">
        <v>61</v>
      </c>
      <c r="D164" s="41" t="str">
        <f>Tabulka_základní_část!B23</f>
        <v>SKB Český Krumlov "D"</v>
      </c>
      <c r="E164" s="41" t="str">
        <f>Tabulka_základní_část!B11</f>
        <v>Sokol České Budějovice "A"</v>
      </c>
      <c r="F164" s="42">
        <v>1</v>
      </c>
      <c r="G164" s="43"/>
      <c r="H164" s="43"/>
      <c r="I164" s="43">
        <v>2</v>
      </c>
      <c r="J164" s="43"/>
      <c r="K164" s="43"/>
      <c r="L164" s="43">
        <v>3</v>
      </c>
      <c r="M164" s="44"/>
      <c r="N164" s="45"/>
      <c r="O164" s="332"/>
      <c r="P164" s="333"/>
      <c r="Q164" s="332"/>
      <c r="R164" s="333"/>
      <c r="S164" s="332"/>
      <c r="T164" s="333"/>
    </row>
    <row r="165" spans="1:20" ht="15.75" thickTop="1">
      <c r="A165" s="34"/>
      <c r="B165" s="34"/>
      <c r="C165" s="47" t="s">
        <v>62</v>
      </c>
      <c r="D165" s="48" t="s">
        <v>141</v>
      </c>
      <c r="E165" s="48" t="s">
        <v>121</v>
      </c>
      <c r="F165" s="49">
        <v>6</v>
      </c>
      <c r="G165" s="50" t="s">
        <v>63</v>
      </c>
      <c r="H165" s="51">
        <v>21</v>
      </c>
      <c r="I165" s="49">
        <v>4</v>
      </c>
      <c r="J165" s="50" t="s">
        <v>63</v>
      </c>
      <c r="K165" s="51">
        <v>21</v>
      </c>
      <c r="L165" s="49"/>
      <c r="M165" s="50" t="s">
        <v>63</v>
      </c>
      <c r="N165" s="51"/>
      <c r="O165" s="52">
        <f>F165+I165+L165</f>
        <v>10</v>
      </c>
      <c r="P165" s="53">
        <f>H165+K165+N165</f>
        <v>42</v>
      </c>
      <c r="Q165" s="54">
        <f>IF(F165&gt;H165,1,0)+IF(I165&gt;K165,1,0)+IF(L165&gt;N165,1,0)</f>
        <v>0</v>
      </c>
      <c r="R165" s="55">
        <f>IF(H165&gt;F165,1,0)+IF(K165&gt;I165,1,0)+IF(N165&gt;L165,1,0)</f>
        <v>2</v>
      </c>
      <c r="S165" s="54">
        <f>IF(Q165&gt;R165,1,0)</f>
        <v>0</v>
      </c>
      <c r="T165" s="55">
        <f>IF(R165&gt;Q165,1,0)</f>
        <v>1</v>
      </c>
    </row>
    <row r="166" spans="1:20" ht="15">
      <c r="A166" s="34"/>
      <c r="B166" s="34"/>
      <c r="C166" s="56" t="s">
        <v>64</v>
      </c>
      <c r="D166" s="57" t="s">
        <v>140</v>
      </c>
      <c r="E166" s="57" t="s">
        <v>120</v>
      </c>
      <c r="F166" s="49">
        <v>7</v>
      </c>
      <c r="G166" s="49" t="s">
        <v>63</v>
      </c>
      <c r="H166" s="51">
        <v>21</v>
      </c>
      <c r="I166" s="49">
        <v>6</v>
      </c>
      <c r="J166" s="49" t="s">
        <v>63</v>
      </c>
      <c r="K166" s="51">
        <v>21</v>
      </c>
      <c r="L166" s="49"/>
      <c r="M166" s="49" t="s">
        <v>63</v>
      </c>
      <c r="N166" s="51"/>
      <c r="O166" s="52">
        <f>F166+I166+L166</f>
        <v>13</v>
      </c>
      <c r="P166" s="53">
        <f>H166+K166+N166</f>
        <v>42</v>
      </c>
      <c r="Q166" s="54">
        <f>IF(F166&gt;H166,1,0)+IF(I166&gt;K166,1,0)+IF(L166&gt;N166,1,0)</f>
        <v>0</v>
      </c>
      <c r="R166" s="55">
        <f>IF(H166&gt;F166,1,0)+IF(K166&gt;I166,1,0)+IF(N166&gt;L166,1,0)</f>
        <v>2</v>
      </c>
      <c r="S166" s="54">
        <f>IF(Q166&gt;R166,1,0)</f>
        <v>0</v>
      </c>
      <c r="T166" s="55">
        <f>IF(R166&gt;Q166,1,0)</f>
        <v>1</v>
      </c>
    </row>
    <row r="167" spans="1:20" ht="15">
      <c r="A167" s="34"/>
      <c r="B167" s="34"/>
      <c r="C167" s="56" t="s">
        <v>65</v>
      </c>
      <c r="D167" s="57" t="s">
        <v>163</v>
      </c>
      <c r="E167" s="48" t="s">
        <v>119</v>
      </c>
      <c r="F167" s="49">
        <v>12</v>
      </c>
      <c r="G167" s="49" t="s">
        <v>63</v>
      </c>
      <c r="H167" s="51">
        <v>21</v>
      </c>
      <c r="I167" s="49">
        <v>8</v>
      </c>
      <c r="J167" s="49" t="s">
        <v>63</v>
      </c>
      <c r="K167" s="51">
        <v>21</v>
      </c>
      <c r="L167" s="49"/>
      <c r="M167" s="49" t="s">
        <v>63</v>
      </c>
      <c r="N167" s="51"/>
      <c r="O167" s="52">
        <f>F167+I167+L167</f>
        <v>20</v>
      </c>
      <c r="P167" s="53">
        <f>H167+K167+N167</f>
        <v>42</v>
      </c>
      <c r="Q167" s="54">
        <f>IF(F167&gt;H167,1,0)+IF(I167&gt;K167,1,0)+IF(L167&gt;N167,1,0)</f>
        <v>0</v>
      </c>
      <c r="R167" s="55">
        <f>IF(H167&gt;F167,1,0)+IF(K167&gt;I167,1,0)+IF(N167&gt;L167,1,0)</f>
        <v>2</v>
      </c>
      <c r="S167" s="54">
        <f>IF(Q167&gt;R167,1,0)</f>
        <v>0</v>
      </c>
      <c r="T167" s="55">
        <f>IF(R167&gt;Q167,1,0)</f>
        <v>1</v>
      </c>
    </row>
    <row r="168" spans="1:20" ht="15">
      <c r="A168" s="34"/>
      <c r="B168" s="34"/>
      <c r="C168" s="56" t="s">
        <v>66</v>
      </c>
      <c r="D168" s="57" t="s">
        <v>142</v>
      </c>
      <c r="E168" s="57" t="s">
        <v>122</v>
      </c>
      <c r="F168" s="49">
        <v>21</v>
      </c>
      <c r="G168" s="49" t="s">
        <v>63</v>
      </c>
      <c r="H168" s="51">
        <v>8</v>
      </c>
      <c r="I168" s="49">
        <v>26</v>
      </c>
      <c r="J168" s="49" t="s">
        <v>63</v>
      </c>
      <c r="K168" s="51">
        <v>24</v>
      </c>
      <c r="L168" s="49"/>
      <c r="M168" s="49" t="s">
        <v>63</v>
      </c>
      <c r="N168" s="51"/>
      <c r="O168" s="52">
        <f>F168+I168+L168</f>
        <v>47</v>
      </c>
      <c r="P168" s="53">
        <f>H168+K168+N168</f>
        <v>32</v>
      </c>
      <c r="Q168" s="54">
        <f>IF(F168&gt;H168,1,0)+IF(I168&gt;K168,1,0)+IF(L168&gt;N168,1,0)</f>
        <v>2</v>
      </c>
      <c r="R168" s="55">
        <f>IF(H168&gt;F168,1,0)+IF(K168&gt;I168,1,0)+IF(N168&gt;L168,1,0)</f>
        <v>0</v>
      </c>
      <c r="S168" s="54">
        <f>IF(Q168&gt;R168,1,0)</f>
        <v>1</v>
      </c>
      <c r="T168" s="55">
        <f>IF(R168&gt;Q168,1,0)</f>
        <v>0</v>
      </c>
    </row>
    <row r="169" spans="1:20" ht="15.75" thickBot="1">
      <c r="A169" s="34"/>
      <c r="B169" s="34"/>
      <c r="C169" s="58" t="s">
        <v>67</v>
      </c>
      <c r="D169" s="59" t="s">
        <v>177</v>
      </c>
      <c r="E169" s="59" t="s">
        <v>174</v>
      </c>
      <c r="F169" s="60">
        <v>8</v>
      </c>
      <c r="G169" s="60" t="s">
        <v>63</v>
      </c>
      <c r="H169" s="61">
        <v>21</v>
      </c>
      <c r="I169" s="60">
        <v>14</v>
      </c>
      <c r="J169" s="60" t="s">
        <v>63</v>
      </c>
      <c r="K169" s="61">
        <v>21</v>
      </c>
      <c r="L169" s="60"/>
      <c r="M169" s="60" t="s">
        <v>63</v>
      </c>
      <c r="N169" s="61"/>
      <c r="O169" s="62">
        <f>F169+I169+L169</f>
        <v>22</v>
      </c>
      <c r="P169" s="63">
        <f>H169+K169+N169</f>
        <v>42</v>
      </c>
      <c r="Q169" s="64">
        <f>IF(F169&gt;H169,1,0)+IF(I169&gt;K169,1,0)+IF(L169&gt;N169,1,0)</f>
        <v>0</v>
      </c>
      <c r="R169" s="65">
        <f>IF(H169&gt;F169,1,0)+IF(K169&gt;I169,1,0)+IF(N169&gt;L169,1,0)</f>
        <v>2</v>
      </c>
      <c r="S169" s="64">
        <f>IF(Q169&gt;R169,1,0)</f>
        <v>0</v>
      </c>
      <c r="T169" s="65">
        <f>IF(R169&gt;Q169,1,0)</f>
        <v>1</v>
      </c>
    </row>
    <row r="170" spans="1:20" ht="15.75" thickTop="1">
      <c r="A170" s="34"/>
      <c r="B170" s="34"/>
      <c r="C170" s="66" t="s">
        <v>68</v>
      </c>
      <c r="D170" s="67">
        <f>IF(S170+T170=0,0,IF(S170=T170,2,IF(S170&gt;T170,3,1)))</f>
        <v>1</v>
      </c>
      <c r="E170" s="67">
        <f>IF(S170+T170=0,0,IF(S170=T170,2,IF(T170&gt;S170,3,1)))</f>
        <v>3</v>
      </c>
      <c r="F170" s="68"/>
      <c r="G170" s="69"/>
      <c r="H170" s="69"/>
      <c r="I170" s="69"/>
      <c r="J170" s="69"/>
      <c r="K170" s="69"/>
      <c r="L170" s="69"/>
      <c r="M170" s="69"/>
      <c r="N170" s="70"/>
      <c r="O170" s="71">
        <f t="shared" ref="O170:T170" si="15">SUM(O165:O169)</f>
        <v>112</v>
      </c>
      <c r="P170" s="72">
        <f t="shared" si="15"/>
        <v>200</v>
      </c>
      <c r="Q170" s="72">
        <f t="shared" si="15"/>
        <v>2</v>
      </c>
      <c r="R170" s="72">
        <f t="shared" si="15"/>
        <v>8</v>
      </c>
      <c r="S170" s="72">
        <f t="shared" si="15"/>
        <v>1</v>
      </c>
      <c r="T170" s="72">
        <f t="shared" si="15"/>
        <v>4</v>
      </c>
    </row>
    <row r="171" spans="1:20" ht="15">
      <c r="A171" s="73"/>
      <c r="B171" s="73"/>
      <c r="C171" s="74" t="s">
        <v>69</v>
      </c>
      <c r="D171" s="338" t="str">
        <f>IF(D170+E170=0,0,IF(D170=E170,E163,IF(D170&gt;E170,D164,E164)))</f>
        <v>Sokol České Budějovice "A"</v>
      </c>
      <c r="E171" s="339"/>
      <c r="F171" s="75"/>
      <c r="G171" s="75"/>
      <c r="H171" s="75"/>
      <c r="I171" s="75"/>
      <c r="J171" s="75"/>
      <c r="K171" s="75"/>
      <c r="L171" s="75"/>
      <c r="M171" s="75"/>
      <c r="N171" s="75"/>
      <c r="O171" s="76"/>
      <c r="P171" s="77"/>
      <c r="Q171" s="77"/>
      <c r="R171" s="77"/>
      <c r="S171" s="77"/>
      <c r="T171" s="77"/>
    </row>
    <row r="172" spans="1:20">
      <c r="A172" s="80"/>
      <c r="B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</row>
    <row r="173" spans="1:20" ht="15">
      <c r="A173" s="36"/>
      <c r="B173" s="36"/>
      <c r="C173" s="37"/>
      <c r="D173" s="38"/>
      <c r="E173" s="39" t="s">
        <v>56</v>
      </c>
      <c r="F173" s="335" t="s">
        <v>57</v>
      </c>
      <c r="G173" s="336"/>
      <c r="H173" s="336"/>
      <c r="I173" s="336"/>
      <c r="J173" s="336"/>
      <c r="K173" s="336"/>
      <c r="L173" s="336"/>
      <c r="M173" s="336"/>
      <c r="N173" s="337"/>
      <c r="O173" s="330" t="s">
        <v>58</v>
      </c>
      <c r="P173" s="331"/>
      <c r="Q173" s="330" t="s">
        <v>59</v>
      </c>
      <c r="R173" s="331"/>
      <c r="S173" s="330" t="s">
        <v>60</v>
      </c>
      <c r="T173" s="331"/>
    </row>
    <row r="174" spans="1:20" ht="15.75" thickBot="1">
      <c r="A174" s="34"/>
      <c r="B174" s="34"/>
      <c r="C174" s="40" t="s">
        <v>61</v>
      </c>
      <c r="D174" s="41" t="str">
        <f>Tabulka_základní_část!B5</f>
        <v>SKB Český Krumlov "A"</v>
      </c>
      <c r="E174" s="41" t="str">
        <f>Tabulka_základní_část!B8</f>
        <v>SKB Český Krumlov "C"</v>
      </c>
      <c r="F174" s="42">
        <v>1</v>
      </c>
      <c r="G174" s="43"/>
      <c r="H174" s="43"/>
      <c r="I174" s="43">
        <v>2</v>
      </c>
      <c r="J174" s="43"/>
      <c r="K174" s="43"/>
      <c r="L174" s="43">
        <v>3</v>
      </c>
      <c r="M174" s="44"/>
      <c r="N174" s="45"/>
      <c r="O174" s="332"/>
      <c r="P174" s="333"/>
      <c r="Q174" s="332"/>
      <c r="R174" s="333"/>
      <c r="S174" s="332"/>
      <c r="T174" s="333"/>
    </row>
    <row r="175" spans="1:20" ht="15.75" thickTop="1">
      <c r="A175" s="34"/>
      <c r="B175" s="34"/>
      <c r="C175" s="47" t="s">
        <v>62</v>
      </c>
      <c r="D175" s="48" t="s">
        <v>178</v>
      </c>
      <c r="E175" s="48" t="s">
        <v>154</v>
      </c>
      <c r="F175" s="49">
        <v>21</v>
      </c>
      <c r="G175" s="50" t="s">
        <v>63</v>
      </c>
      <c r="H175" s="51">
        <v>12</v>
      </c>
      <c r="I175" s="49">
        <v>21</v>
      </c>
      <c r="J175" s="50" t="s">
        <v>63</v>
      </c>
      <c r="K175" s="51">
        <v>13</v>
      </c>
      <c r="L175" s="49"/>
      <c r="M175" s="50" t="s">
        <v>63</v>
      </c>
      <c r="N175" s="51"/>
      <c r="O175" s="52">
        <f>F175+I175+L175</f>
        <v>42</v>
      </c>
      <c r="P175" s="53">
        <f>H175+K175+N175</f>
        <v>25</v>
      </c>
      <c r="Q175" s="54">
        <f>IF(F175&gt;H175,1,0)+IF(I175&gt;K175,1,0)+IF(L175&gt;N175,1,0)</f>
        <v>2</v>
      </c>
      <c r="R175" s="55">
        <f>IF(H175&gt;F175,1,0)+IF(K175&gt;I175,1,0)+IF(N175&gt;L175,1,0)</f>
        <v>0</v>
      </c>
      <c r="S175" s="54">
        <f>IF(Q175&gt;R175,1,0)</f>
        <v>1</v>
      </c>
      <c r="T175" s="55">
        <f>IF(R175&gt;Q175,1,0)</f>
        <v>0</v>
      </c>
    </row>
    <row r="176" spans="1:20" ht="15">
      <c r="A176" s="34"/>
      <c r="B176" s="34"/>
      <c r="C176" s="56" t="s">
        <v>64</v>
      </c>
      <c r="D176" s="57" t="s">
        <v>161</v>
      </c>
      <c r="E176" s="57" t="s">
        <v>155</v>
      </c>
      <c r="F176" s="49">
        <v>21</v>
      </c>
      <c r="G176" s="49" t="s">
        <v>63</v>
      </c>
      <c r="H176" s="51">
        <v>12</v>
      </c>
      <c r="I176" s="49">
        <v>21</v>
      </c>
      <c r="J176" s="49" t="s">
        <v>63</v>
      </c>
      <c r="K176" s="51">
        <v>15</v>
      </c>
      <c r="L176" s="49"/>
      <c r="M176" s="49" t="s">
        <v>63</v>
      </c>
      <c r="N176" s="51"/>
      <c r="O176" s="52">
        <f>F176+I176+L176</f>
        <v>42</v>
      </c>
      <c r="P176" s="53">
        <f>H176+K176+N176</f>
        <v>27</v>
      </c>
      <c r="Q176" s="54">
        <f>IF(F176&gt;H176,1,0)+IF(I176&gt;K176,1,0)+IF(L176&gt;N176,1,0)</f>
        <v>2</v>
      </c>
      <c r="R176" s="55">
        <f>IF(H176&gt;F176,1,0)+IF(K176&gt;I176,1,0)+IF(N176&gt;L176,1,0)</f>
        <v>0</v>
      </c>
      <c r="S176" s="54">
        <f>IF(Q176&gt;R176,1,0)</f>
        <v>1</v>
      </c>
      <c r="T176" s="55">
        <f>IF(R176&gt;Q176,1,0)</f>
        <v>0</v>
      </c>
    </row>
    <row r="177" spans="1:20" ht="15">
      <c r="A177" s="34"/>
      <c r="B177" s="34"/>
      <c r="C177" s="56" t="s">
        <v>65</v>
      </c>
      <c r="D177" s="57" t="s">
        <v>146</v>
      </c>
      <c r="E177" s="48" t="s">
        <v>156</v>
      </c>
      <c r="F177" s="49">
        <v>21</v>
      </c>
      <c r="G177" s="49" t="s">
        <v>63</v>
      </c>
      <c r="H177" s="51">
        <v>6</v>
      </c>
      <c r="I177" s="49">
        <v>21</v>
      </c>
      <c r="J177" s="49" t="s">
        <v>63</v>
      </c>
      <c r="K177" s="51">
        <v>9</v>
      </c>
      <c r="L177" s="49"/>
      <c r="M177" s="49" t="s">
        <v>63</v>
      </c>
      <c r="N177" s="51"/>
      <c r="O177" s="52">
        <f>F177+I177+L177</f>
        <v>42</v>
      </c>
      <c r="P177" s="53">
        <f>H177+K177+N177</f>
        <v>15</v>
      </c>
      <c r="Q177" s="54">
        <f>IF(F177&gt;H177,1,0)+IF(I177&gt;K177,1,0)+IF(L177&gt;N177,1,0)</f>
        <v>2</v>
      </c>
      <c r="R177" s="55">
        <f>IF(H177&gt;F177,1,0)+IF(K177&gt;I177,1,0)+IF(N177&gt;L177,1,0)</f>
        <v>0</v>
      </c>
      <c r="S177" s="54">
        <f>IF(Q177&gt;R177,1,0)</f>
        <v>1</v>
      </c>
      <c r="T177" s="55">
        <f>IF(R177&gt;Q177,1,0)</f>
        <v>0</v>
      </c>
    </row>
    <row r="178" spans="1:20" ht="15">
      <c r="A178" s="34"/>
      <c r="B178" s="34"/>
      <c r="C178" s="56" t="s">
        <v>66</v>
      </c>
      <c r="D178" s="57" t="s">
        <v>147</v>
      </c>
      <c r="E178" s="57" t="s">
        <v>157</v>
      </c>
      <c r="F178" s="49">
        <v>19</v>
      </c>
      <c r="G178" s="49" t="s">
        <v>63</v>
      </c>
      <c r="H178" s="51">
        <v>21</v>
      </c>
      <c r="I178" s="49">
        <v>16</v>
      </c>
      <c r="J178" s="49" t="s">
        <v>63</v>
      </c>
      <c r="K178" s="51">
        <v>21</v>
      </c>
      <c r="L178" s="49"/>
      <c r="M178" s="49" t="s">
        <v>63</v>
      </c>
      <c r="N178" s="51"/>
      <c r="O178" s="52">
        <f>F178+I178+L178</f>
        <v>35</v>
      </c>
      <c r="P178" s="53">
        <f>H178+K178+N178</f>
        <v>42</v>
      </c>
      <c r="Q178" s="54">
        <f>IF(F178&gt;H178,1,0)+IF(I178&gt;K178,1,0)+IF(L178&gt;N178,1,0)</f>
        <v>0</v>
      </c>
      <c r="R178" s="55">
        <f>IF(H178&gt;F178,1,0)+IF(K178&gt;I178,1,0)+IF(N178&gt;L178,1,0)</f>
        <v>2</v>
      </c>
      <c r="S178" s="54">
        <f>IF(Q178&gt;R178,1,0)</f>
        <v>0</v>
      </c>
      <c r="T178" s="55">
        <f>IF(R178&gt;Q178,1,0)</f>
        <v>1</v>
      </c>
    </row>
    <row r="179" spans="1:20" ht="15.75" thickBot="1">
      <c r="A179" s="34"/>
      <c r="B179" s="34"/>
      <c r="C179" s="58" t="s">
        <v>67</v>
      </c>
      <c r="D179" s="59" t="s">
        <v>179</v>
      </c>
      <c r="E179" s="59" t="s">
        <v>158</v>
      </c>
      <c r="F179" s="60">
        <v>21</v>
      </c>
      <c r="G179" s="60" t="s">
        <v>63</v>
      </c>
      <c r="H179" s="61">
        <v>13</v>
      </c>
      <c r="I179" s="60">
        <v>21</v>
      </c>
      <c r="J179" s="60" t="s">
        <v>63</v>
      </c>
      <c r="K179" s="61">
        <v>16</v>
      </c>
      <c r="L179" s="60"/>
      <c r="M179" s="60" t="s">
        <v>63</v>
      </c>
      <c r="N179" s="61"/>
      <c r="O179" s="62">
        <f>F179+I179+L179</f>
        <v>42</v>
      </c>
      <c r="P179" s="63">
        <f>H179+K179+N179</f>
        <v>29</v>
      </c>
      <c r="Q179" s="64">
        <f>IF(F179&gt;H179,1,0)+IF(I179&gt;K179,1,0)+IF(L179&gt;N179,1,0)</f>
        <v>2</v>
      </c>
      <c r="R179" s="65">
        <f>IF(H179&gt;F179,1,0)+IF(K179&gt;I179,1,0)+IF(N179&gt;L179,1,0)</f>
        <v>0</v>
      </c>
      <c r="S179" s="64">
        <f>IF(Q179&gt;R179,1,0)</f>
        <v>1</v>
      </c>
      <c r="T179" s="65">
        <f>IF(R179&gt;Q179,1,0)</f>
        <v>0</v>
      </c>
    </row>
    <row r="180" spans="1:20" ht="15.75" thickTop="1">
      <c r="A180" s="34"/>
      <c r="B180" s="34"/>
      <c r="C180" s="66" t="s">
        <v>68</v>
      </c>
      <c r="D180" s="67">
        <f>IF(S180+T180=0,0,IF(S180=T180,2,IF(S180&gt;T180,3,1)))</f>
        <v>3</v>
      </c>
      <c r="E180" s="67">
        <f>IF(S180+T180=0,0,IF(S180=T180,2,IF(T180&gt;S180,3,1)))</f>
        <v>1</v>
      </c>
      <c r="F180" s="68"/>
      <c r="G180" s="69"/>
      <c r="H180" s="69"/>
      <c r="I180" s="69"/>
      <c r="J180" s="69"/>
      <c r="K180" s="69"/>
      <c r="L180" s="69"/>
      <c r="M180" s="69"/>
      <c r="N180" s="70"/>
      <c r="O180" s="71">
        <f t="shared" ref="O180:T180" si="16">SUM(O175:O179)</f>
        <v>203</v>
      </c>
      <c r="P180" s="72">
        <f t="shared" si="16"/>
        <v>138</v>
      </c>
      <c r="Q180" s="72">
        <f t="shared" si="16"/>
        <v>8</v>
      </c>
      <c r="R180" s="72">
        <f t="shared" si="16"/>
        <v>2</v>
      </c>
      <c r="S180" s="72">
        <f t="shared" si="16"/>
        <v>4</v>
      </c>
      <c r="T180" s="72">
        <f t="shared" si="16"/>
        <v>1</v>
      </c>
    </row>
    <row r="181" spans="1:20" ht="15">
      <c r="A181" s="73"/>
      <c r="B181" s="73"/>
      <c r="C181" s="74" t="s">
        <v>69</v>
      </c>
      <c r="D181" s="338" t="str">
        <f>IF(D180+E180=0,0,IF(D180=E180,E173,IF(D180&gt;E180,D174,E174)))</f>
        <v>SKB Český Krumlov "A"</v>
      </c>
      <c r="E181" s="339"/>
      <c r="F181" s="75"/>
      <c r="G181" s="75"/>
      <c r="H181" s="75"/>
      <c r="I181" s="75"/>
      <c r="J181" s="75"/>
      <c r="K181" s="75"/>
      <c r="L181" s="75"/>
      <c r="M181" s="75"/>
      <c r="N181" s="75"/>
      <c r="O181" s="76"/>
      <c r="P181" s="77"/>
      <c r="Q181" s="77"/>
      <c r="R181" s="77"/>
      <c r="S181" s="77"/>
      <c r="T181" s="77"/>
    </row>
  </sheetData>
  <mergeCells count="91">
    <mergeCell ref="A1:T1"/>
    <mergeCell ref="A4:B4"/>
    <mergeCell ref="F6:N6"/>
    <mergeCell ref="O6:P7"/>
    <mergeCell ref="Q6:R7"/>
    <mergeCell ref="S6:T7"/>
    <mergeCell ref="C4:E4"/>
    <mergeCell ref="F36:N36"/>
    <mergeCell ref="O36:P37"/>
    <mergeCell ref="Q36:R37"/>
    <mergeCell ref="S36:T37"/>
    <mergeCell ref="D14:E14"/>
    <mergeCell ref="F16:N16"/>
    <mergeCell ref="O16:P17"/>
    <mergeCell ref="Q16:R17"/>
    <mergeCell ref="S16:T17"/>
    <mergeCell ref="D24:E24"/>
    <mergeCell ref="F26:N26"/>
    <mergeCell ref="O26:P27"/>
    <mergeCell ref="Q26:R27"/>
    <mergeCell ref="S26:T27"/>
    <mergeCell ref="D34:E34"/>
    <mergeCell ref="S46:T47"/>
    <mergeCell ref="S58:T59"/>
    <mergeCell ref="D66:E66"/>
    <mergeCell ref="D54:E54"/>
    <mergeCell ref="F58:N58"/>
    <mergeCell ref="O58:P59"/>
    <mergeCell ref="Q58:R59"/>
    <mergeCell ref="D44:E44"/>
    <mergeCell ref="A56:B56"/>
    <mergeCell ref="F46:N46"/>
    <mergeCell ref="O46:P47"/>
    <mergeCell ref="Q46:R47"/>
    <mergeCell ref="D76:E76"/>
    <mergeCell ref="F78:N78"/>
    <mergeCell ref="O78:P79"/>
    <mergeCell ref="Q78:R79"/>
    <mergeCell ref="S68:T69"/>
    <mergeCell ref="F68:N68"/>
    <mergeCell ref="O68:P69"/>
    <mergeCell ref="Q68:R69"/>
    <mergeCell ref="S78:T79"/>
    <mergeCell ref="F110:N110"/>
    <mergeCell ref="O110:P111"/>
    <mergeCell ref="Q110:R111"/>
    <mergeCell ref="S110:T111"/>
    <mergeCell ref="D118:E118"/>
    <mergeCell ref="D181:E181"/>
    <mergeCell ref="D161:E161"/>
    <mergeCell ref="F153:N153"/>
    <mergeCell ref="O153:P154"/>
    <mergeCell ref="Q153:R154"/>
    <mergeCell ref="F173:N173"/>
    <mergeCell ref="O173:P174"/>
    <mergeCell ref="Q173:R174"/>
    <mergeCell ref="D138:E138"/>
    <mergeCell ref="F120:N120"/>
    <mergeCell ref="O120:P121"/>
    <mergeCell ref="Q120:R121"/>
    <mergeCell ref="S120:T121"/>
    <mergeCell ref="D128:E128"/>
    <mergeCell ref="F130:N130"/>
    <mergeCell ref="O130:P131"/>
    <mergeCell ref="Q130:R131"/>
    <mergeCell ref="S130:T131"/>
    <mergeCell ref="D108:E108"/>
    <mergeCell ref="O88:P89"/>
    <mergeCell ref="Q88:R89"/>
    <mergeCell ref="S88:T89"/>
    <mergeCell ref="D96:E96"/>
    <mergeCell ref="F88:N88"/>
    <mergeCell ref="S100:T101"/>
    <mergeCell ref="D86:E86"/>
    <mergeCell ref="A98:B98"/>
    <mergeCell ref="F100:N100"/>
    <mergeCell ref="O100:P101"/>
    <mergeCell ref="Q100:R101"/>
    <mergeCell ref="S173:T174"/>
    <mergeCell ref="A140:B140"/>
    <mergeCell ref="F143:N143"/>
    <mergeCell ref="O143:P144"/>
    <mergeCell ref="Q143:R144"/>
    <mergeCell ref="S143:T144"/>
    <mergeCell ref="D151:E151"/>
    <mergeCell ref="F163:N163"/>
    <mergeCell ref="O163:P164"/>
    <mergeCell ref="Q163:R164"/>
    <mergeCell ref="S163:T164"/>
    <mergeCell ref="D171:E171"/>
    <mergeCell ref="S153:T154"/>
  </mergeCells>
  <pageMargins left="0" right="0" top="0.78740157480314965" bottom="0.78740157480314965" header="0.31496062992125984" footer="0.31496062992125984"/>
  <pageSetup paperSize="9" scale="76" orientation="landscape" r:id="rId1"/>
  <headerFooter alignWithMargins="0"/>
  <rowBreaks count="3" manualBreakCount="3">
    <brk id="54" max="19" man="1"/>
    <brk id="96" max="19" man="1"/>
    <brk id="138" max="1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zoomScale="75" workbookViewId="0">
      <pane ySplit="2" topLeftCell="A3" activePane="bottomLeft" state="frozen"/>
      <selection pane="bottomLeft" activeCell="X22" sqref="X22"/>
    </sheetView>
  </sheetViews>
  <sheetFormatPr defaultColWidth="8.85546875" defaultRowHeight="12.75"/>
  <cols>
    <col min="1" max="1" width="3.28515625" style="83" customWidth="1"/>
    <col min="2" max="2" width="6.140625" style="83" customWidth="1"/>
    <col min="3" max="3" width="17.42578125" customWidth="1"/>
    <col min="4" max="5" width="29.42578125" customWidth="1"/>
    <col min="6" max="6" width="4.7109375" customWidth="1"/>
    <col min="7" max="7" width="1.7109375" customWidth="1"/>
    <col min="8" max="9" width="4.7109375" customWidth="1"/>
    <col min="10" max="10" width="1.7109375" customWidth="1"/>
    <col min="11" max="11" width="4.7109375" customWidth="1"/>
    <col min="12" max="12" width="4.28515625" customWidth="1"/>
    <col min="13" max="13" width="1.7109375" customWidth="1"/>
    <col min="14" max="14" width="4.28515625" customWidth="1"/>
    <col min="15" max="16" width="6.42578125" customWidth="1"/>
    <col min="17" max="17" width="4.140625" customWidth="1"/>
    <col min="18" max="18" width="5.140625" customWidth="1"/>
    <col min="19" max="19" width="5.42578125" customWidth="1"/>
    <col min="20" max="20" width="4" customWidth="1"/>
    <col min="21" max="21" width="6.42578125" customWidth="1"/>
    <col min="22" max="22" width="6.85546875" customWidth="1"/>
    <col min="221" max="221" width="3.28515625" customWidth="1"/>
    <col min="222" max="222" width="6.140625" customWidth="1"/>
    <col min="223" max="223" width="17.42578125" customWidth="1"/>
    <col min="224" max="225" width="29.42578125" customWidth="1"/>
    <col min="226" max="226" width="4.7109375" customWidth="1"/>
    <col min="227" max="227" width="1.7109375" customWidth="1"/>
    <col min="228" max="229" width="4.7109375" customWidth="1"/>
    <col min="230" max="230" width="1.7109375" customWidth="1"/>
    <col min="231" max="231" width="4.7109375" customWidth="1"/>
    <col min="232" max="232" width="4.28515625" customWidth="1"/>
    <col min="233" max="233" width="1.7109375" customWidth="1"/>
    <col min="234" max="234" width="4.28515625" customWidth="1"/>
    <col min="235" max="236" width="6.42578125" customWidth="1"/>
    <col min="237" max="237" width="4.140625" customWidth="1"/>
    <col min="238" max="238" width="5.140625" customWidth="1"/>
    <col min="239" max="239" width="5.42578125" customWidth="1"/>
    <col min="240" max="240" width="4" customWidth="1"/>
    <col min="241" max="241" width="6.42578125" customWidth="1"/>
    <col min="242" max="242" width="6.85546875" customWidth="1"/>
    <col min="477" max="477" width="3.28515625" customWidth="1"/>
    <col min="478" max="478" width="6.140625" customWidth="1"/>
    <col min="479" max="479" width="17.42578125" customWidth="1"/>
    <col min="480" max="481" width="29.42578125" customWidth="1"/>
    <col min="482" max="482" width="4.7109375" customWidth="1"/>
    <col min="483" max="483" width="1.7109375" customWidth="1"/>
    <col min="484" max="485" width="4.7109375" customWidth="1"/>
    <col min="486" max="486" width="1.7109375" customWidth="1"/>
    <col min="487" max="487" width="4.7109375" customWidth="1"/>
    <col min="488" max="488" width="4.28515625" customWidth="1"/>
    <col min="489" max="489" width="1.7109375" customWidth="1"/>
    <col min="490" max="490" width="4.28515625" customWidth="1"/>
    <col min="491" max="492" width="6.42578125" customWidth="1"/>
    <col min="493" max="493" width="4.140625" customWidth="1"/>
    <col min="494" max="494" width="5.140625" customWidth="1"/>
    <col min="495" max="495" width="5.42578125" customWidth="1"/>
    <col min="496" max="496" width="4" customWidth="1"/>
    <col min="497" max="497" width="6.42578125" customWidth="1"/>
    <col min="498" max="498" width="6.85546875" customWidth="1"/>
    <col min="733" max="733" width="3.28515625" customWidth="1"/>
    <col min="734" max="734" width="6.140625" customWidth="1"/>
    <col min="735" max="735" width="17.42578125" customWidth="1"/>
    <col min="736" max="737" width="29.42578125" customWidth="1"/>
    <col min="738" max="738" width="4.7109375" customWidth="1"/>
    <col min="739" max="739" width="1.7109375" customWidth="1"/>
    <col min="740" max="741" width="4.7109375" customWidth="1"/>
    <col min="742" max="742" width="1.7109375" customWidth="1"/>
    <col min="743" max="743" width="4.7109375" customWidth="1"/>
    <col min="744" max="744" width="4.28515625" customWidth="1"/>
    <col min="745" max="745" width="1.7109375" customWidth="1"/>
    <col min="746" max="746" width="4.28515625" customWidth="1"/>
    <col min="747" max="748" width="6.42578125" customWidth="1"/>
    <col min="749" max="749" width="4.140625" customWidth="1"/>
    <col min="750" max="750" width="5.140625" customWidth="1"/>
    <col min="751" max="751" width="5.42578125" customWidth="1"/>
    <col min="752" max="752" width="4" customWidth="1"/>
    <col min="753" max="753" width="6.42578125" customWidth="1"/>
    <col min="754" max="754" width="6.85546875" customWidth="1"/>
    <col min="989" max="989" width="3.28515625" customWidth="1"/>
    <col min="990" max="990" width="6.140625" customWidth="1"/>
    <col min="991" max="991" width="17.42578125" customWidth="1"/>
    <col min="992" max="993" width="29.42578125" customWidth="1"/>
    <col min="994" max="994" width="4.7109375" customWidth="1"/>
    <col min="995" max="995" width="1.7109375" customWidth="1"/>
    <col min="996" max="997" width="4.7109375" customWidth="1"/>
    <col min="998" max="998" width="1.7109375" customWidth="1"/>
    <col min="999" max="999" width="4.7109375" customWidth="1"/>
    <col min="1000" max="1000" width="4.28515625" customWidth="1"/>
    <col min="1001" max="1001" width="1.7109375" customWidth="1"/>
    <col min="1002" max="1002" width="4.28515625" customWidth="1"/>
    <col min="1003" max="1004" width="6.42578125" customWidth="1"/>
    <col min="1005" max="1005" width="4.140625" customWidth="1"/>
    <col min="1006" max="1006" width="5.140625" customWidth="1"/>
    <col min="1007" max="1007" width="5.42578125" customWidth="1"/>
    <col min="1008" max="1008" width="4" customWidth="1"/>
    <col min="1009" max="1009" width="6.42578125" customWidth="1"/>
    <col min="1010" max="1010" width="6.85546875" customWidth="1"/>
    <col min="1245" max="1245" width="3.28515625" customWidth="1"/>
    <col min="1246" max="1246" width="6.140625" customWidth="1"/>
    <col min="1247" max="1247" width="17.42578125" customWidth="1"/>
    <col min="1248" max="1249" width="29.42578125" customWidth="1"/>
    <col min="1250" max="1250" width="4.7109375" customWidth="1"/>
    <col min="1251" max="1251" width="1.7109375" customWidth="1"/>
    <col min="1252" max="1253" width="4.7109375" customWidth="1"/>
    <col min="1254" max="1254" width="1.7109375" customWidth="1"/>
    <col min="1255" max="1255" width="4.7109375" customWidth="1"/>
    <col min="1256" max="1256" width="4.28515625" customWidth="1"/>
    <col min="1257" max="1257" width="1.7109375" customWidth="1"/>
    <col min="1258" max="1258" width="4.28515625" customWidth="1"/>
    <col min="1259" max="1260" width="6.42578125" customWidth="1"/>
    <col min="1261" max="1261" width="4.140625" customWidth="1"/>
    <col min="1262" max="1262" width="5.140625" customWidth="1"/>
    <col min="1263" max="1263" width="5.42578125" customWidth="1"/>
    <col min="1264" max="1264" width="4" customWidth="1"/>
    <col min="1265" max="1265" width="6.42578125" customWidth="1"/>
    <col min="1266" max="1266" width="6.85546875" customWidth="1"/>
    <col min="1501" max="1501" width="3.28515625" customWidth="1"/>
    <col min="1502" max="1502" width="6.140625" customWidth="1"/>
    <col min="1503" max="1503" width="17.42578125" customWidth="1"/>
    <col min="1504" max="1505" width="29.42578125" customWidth="1"/>
    <col min="1506" max="1506" width="4.7109375" customWidth="1"/>
    <col min="1507" max="1507" width="1.7109375" customWidth="1"/>
    <col min="1508" max="1509" width="4.7109375" customWidth="1"/>
    <col min="1510" max="1510" width="1.7109375" customWidth="1"/>
    <col min="1511" max="1511" width="4.7109375" customWidth="1"/>
    <col min="1512" max="1512" width="4.28515625" customWidth="1"/>
    <col min="1513" max="1513" width="1.7109375" customWidth="1"/>
    <col min="1514" max="1514" width="4.28515625" customWidth="1"/>
    <col min="1515" max="1516" width="6.42578125" customWidth="1"/>
    <col min="1517" max="1517" width="4.140625" customWidth="1"/>
    <col min="1518" max="1518" width="5.140625" customWidth="1"/>
    <col min="1519" max="1519" width="5.42578125" customWidth="1"/>
    <col min="1520" max="1520" width="4" customWidth="1"/>
    <col min="1521" max="1521" width="6.42578125" customWidth="1"/>
    <col min="1522" max="1522" width="6.85546875" customWidth="1"/>
    <col min="1757" max="1757" width="3.28515625" customWidth="1"/>
    <col min="1758" max="1758" width="6.140625" customWidth="1"/>
    <col min="1759" max="1759" width="17.42578125" customWidth="1"/>
    <col min="1760" max="1761" width="29.42578125" customWidth="1"/>
    <col min="1762" max="1762" width="4.7109375" customWidth="1"/>
    <col min="1763" max="1763" width="1.7109375" customWidth="1"/>
    <col min="1764" max="1765" width="4.7109375" customWidth="1"/>
    <col min="1766" max="1766" width="1.7109375" customWidth="1"/>
    <col min="1767" max="1767" width="4.7109375" customWidth="1"/>
    <col min="1768" max="1768" width="4.28515625" customWidth="1"/>
    <col min="1769" max="1769" width="1.7109375" customWidth="1"/>
    <col min="1770" max="1770" width="4.28515625" customWidth="1"/>
    <col min="1771" max="1772" width="6.42578125" customWidth="1"/>
    <col min="1773" max="1773" width="4.140625" customWidth="1"/>
    <col min="1774" max="1774" width="5.140625" customWidth="1"/>
    <col min="1775" max="1775" width="5.42578125" customWidth="1"/>
    <col min="1776" max="1776" width="4" customWidth="1"/>
    <col min="1777" max="1777" width="6.42578125" customWidth="1"/>
    <col min="1778" max="1778" width="6.85546875" customWidth="1"/>
    <col min="2013" max="2013" width="3.28515625" customWidth="1"/>
    <col min="2014" max="2014" width="6.140625" customWidth="1"/>
    <col min="2015" max="2015" width="17.42578125" customWidth="1"/>
    <col min="2016" max="2017" width="29.42578125" customWidth="1"/>
    <col min="2018" max="2018" width="4.7109375" customWidth="1"/>
    <col min="2019" max="2019" width="1.7109375" customWidth="1"/>
    <col min="2020" max="2021" width="4.7109375" customWidth="1"/>
    <col min="2022" max="2022" width="1.7109375" customWidth="1"/>
    <col min="2023" max="2023" width="4.7109375" customWidth="1"/>
    <col min="2024" max="2024" width="4.28515625" customWidth="1"/>
    <col min="2025" max="2025" width="1.7109375" customWidth="1"/>
    <col min="2026" max="2026" width="4.28515625" customWidth="1"/>
    <col min="2027" max="2028" width="6.42578125" customWidth="1"/>
    <col min="2029" max="2029" width="4.140625" customWidth="1"/>
    <col min="2030" max="2030" width="5.140625" customWidth="1"/>
    <col min="2031" max="2031" width="5.42578125" customWidth="1"/>
    <col min="2032" max="2032" width="4" customWidth="1"/>
    <col min="2033" max="2033" width="6.42578125" customWidth="1"/>
    <col min="2034" max="2034" width="6.85546875" customWidth="1"/>
    <col min="2269" max="2269" width="3.28515625" customWidth="1"/>
    <col min="2270" max="2270" width="6.140625" customWidth="1"/>
    <col min="2271" max="2271" width="17.42578125" customWidth="1"/>
    <col min="2272" max="2273" width="29.42578125" customWidth="1"/>
    <col min="2274" max="2274" width="4.7109375" customWidth="1"/>
    <col min="2275" max="2275" width="1.7109375" customWidth="1"/>
    <col min="2276" max="2277" width="4.7109375" customWidth="1"/>
    <col min="2278" max="2278" width="1.7109375" customWidth="1"/>
    <col min="2279" max="2279" width="4.7109375" customWidth="1"/>
    <col min="2280" max="2280" width="4.28515625" customWidth="1"/>
    <col min="2281" max="2281" width="1.7109375" customWidth="1"/>
    <col min="2282" max="2282" width="4.28515625" customWidth="1"/>
    <col min="2283" max="2284" width="6.42578125" customWidth="1"/>
    <col min="2285" max="2285" width="4.140625" customWidth="1"/>
    <col min="2286" max="2286" width="5.140625" customWidth="1"/>
    <col min="2287" max="2287" width="5.42578125" customWidth="1"/>
    <col min="2288" max="2288" width="4" customWidth="1"/>
    <col min="2289" max="2289" width="6.42578125" customWidth="1"/>
    <col min="2290" max="2290" width="6.85546875" customWidth="1"/>
    <col min="2525" max="2525" width="3.28515625" customWidth="1"/>
    <col min="2526" max="2526" width="6.140625" customWidth="1"/>
    <col min="2527" max="2527" width="17.42578125" customWidth="1"/>
    <col min="2528" max="2529" width="29.42578125" customWidth="1"/>
    <col min="2530" max="2530" width="4.7109375" customWidth="1"/>
    <col min="2531" max="2531" width="1.7109375" customWidth="1"/>
    <col min="2532" max="2533" width="4.7109375" customWidth="1"/>
    <col min="2534" max="2534" width="1.7109375" customWidth="1"/>
    <col min="2535" max="2535" width="4.7109375" customWidth="1"/>
    <col min="2536" max="2536" width="4.28515625" customWidth="1"/>
    <col min="2537" max="2537" width="1.7109375" customWidth="1"/>
    <col min="2538" max="2538" width="4.28515625" customWidth="1"/>
    <col min="2539" max="2540" width="6.42578125" customWidth="1"/>
    <col min="2541" max="2541" width="4.140625" customWidth="1"/>
    <col min="2542" max="2542" width="5.140625" customWidth="1"/>
    <col min="2543" max="2543" width="5.42578125" customWidth="1"/>
    <col min="2544" max="2544" width="4" customWidth="1"/>
    <col min="2545" max="2545" width="6.42578125" customWidth="1"/>
    <col min="2546" max="2546" width="6.85546875" customWidth="1"/>
    <col min="2781" max="2781" width="3.28515625" customWidth="1"/>
    <col min="2782" max="2782" width="6.140625" customWidth="1"/>
    <col min="2783" max="2783" width="17.42578125" customWidth="1"/>
    <col min="2784" max="2785" width="29.42578125" customWidth="1"/>
    <col min="2786" max="2786" width="4.7109375" customWidth="1"/>
    <col min="2787" max="2787" width="1.7109375" customWidth="1"/>
    <col min="2788" max="2789" width="4.7109375" customWidth="1"/>
    <col min="2790" max="2790" width="1.7109375" customWidth="1"/>
    <col min="2791" max="2791" width="4.7109375" customWidth="1"/>
    <col min="2792" max="2792" width="4.28515625" customWidth="1"/>
    <col min="2793" max="2793" width="1.7109375" customWidth="1"/>
    <col min="2794" max="2794" width="4.28515625" customWidth="1"/>
    <col min="2795" max="2796" width="6.42578125" customWidth="1"/>
    <col min="2797" max="2797" width="4.140625" customWidth="1"/>
    <col min="2798" max="2798" width="5.140625" customWidth="1"/>
    <col min="2799" max="2799" width="5.42578125" customWidth="1"/>
    <col min="2800" max="2800" width="4" customWidth="1"/>
    <col min="2801" max="2801" width="6.42578125" customWidth="1"/>
    <col min="2802" max="2802" width="6.85546875" customWidth="1"/>
    <col min="3037" max="3037" width="3.28515625" customWidth="1"/>
    <col min="3038" max="3038" width="6.140625" customWidth="1"/>
    <col min="3039" max="3039" width="17.42578125" customWidth="1"/>
    <col min="3040" max="3041" width="29.42578125" customWidth="1"/>
    <col min="3042" max="3042" width="4.7109375" customWidth="1"/>
    <col min="3043" max="3043" width="1.7109375" customWidth="1"/>
    <col min="3044" max="3045" width="4.7109375" customWidth="1"/>
    <col min="3046" max="3046" width="1.7109375" customWidth="1"/>
    <col min="3047" max="3047" width="4.7109375" customWidth="1"/>
    <col min="3048" max="3048" width="4.28515625" customWidth="1"/>
    <col min="3049" max="3049" width="1.7109375" customWidth="1"/>
    <col min="3050" max="3050" width="4.28515625" customWidth="1"/>
    <col min="3051" max="3052" width="6.42578125" customWidth="1"/>
    <col min="3053" max="3053" width="4.140625" customWidth="1"/>
    <col min="3054" max="3054" width="5.140625" customWidth="1"/>
    <col min="3055" max="3055" width="5.42578125" customWidth="1"/>
    <col min="3056" max="3056" width="4" customWidth="1"/>
    <col min="3057" max="3057" width="6.42578125" customWidth="1"/>
    <col min="3058" max="3058" width="6.85546875" customWidth="1"/>
    <col min="3293" max="3293" width="3.28515625" customWidth="1"/>
    <col min="3294" max="3294" width="6.140625" customWidth="1"/>
    <col min="3295" max="3295" width="17.42578125" customWidth="1"/>
    <col min="3296" max="3297" width="29.42578125" customWidth="1"/>
    <col min="3298" max="3298" width="4.7109375" customWidth="1"/>
    <col min="3299" max="3299" width="1.7109375" customWidth="1"/>
    <col min="3300" max="3301" width="4.7109375" customWidth="1"/>
    <col min="3302" max="3302" width="1.7109375" customWidth="1"/>
    <col min="3303" max="3303" width="4.7109375" customWidth="1"/>
    <col min="3304" max="3304" width="4.28515625" customWidth="1"/>
    <col min="3305" max="3305" width="1.7109375" customWidth="1"/>
    <col min="3306" max="3306" width="4.28515625" customWidth="1"/>
    <col min="3307" max="3308" width="6.42578125" customWidth="1"/>
    <col min="3309" max="3309" width="4.140625" customWidth="1"/>
    <col min="3310" max="3310" width="5.140625" customWidth="1"/>
    <col min="3311" max="3311" width="5.42578125" customWidth="1"/>
    <col min="3312" max="3312" width="4" customWidth="1"/>
    <col min="3313" max="3313" width="6.42578125" customWidth="1"/>
    <col min="3314" max="3314" width="6.85546875" customWidth="1"/>
    <col min="3549" max="3549" width="3.28515625" customWidth="1"/>
    <col min="3550" max="3550" width="6.140625" customWidth="1"/>
    <col min="3551" max="3551" width="17.42578125" customWidth="1"/>
    <col min="3552" max="3553" width="29.42578125" customWidth="1"/>
    <col min="3554" max="3554" width="4.7109375" customWidth="1"/>
    <col min="3555" max="3555" width="1.7109375" customWidth="1"/>
    <col min="3556" max="3557" width="4.7109375" customWidth="1"/>
    <col min="3558" max="3558" width="1.7109375" customWidth="1"/>
    <col min="3559" max="3559" width="4.7109375" customWidth="1"/>
    <col min="3560" max="3560" width="4.28515625" customWidth="1"/>
    <col min="3561" max="3561" width="1.7109375" customWidth="1"/>
    <col min="3562" max="3562" width="4.28515625" customWidth="1"/>
    <col min="3563" max="3564" width="6.42578125" customWidth="1"/>
    <col min="3565" max="3565" width="4.140625" customWidth="1"/>
    <col min="3566" max="3566" width="5.140625" customWidth="1"/>
    <col min="3567" max="3567" width="5.42578125" customWidth="1"/>
    <col min="3568" max="3568" width="4" customWidth="1"/>
    <col min="3569" max="3569" width="6.42578125" customWidth="1"/>
    <col min="3570" max="3570" width="6.85546875" customWidth="1"/>
    <col min="3805" max="3805" width="3.28515625" customWidth="1"/>
    <col min="3806" max="3806" width="6.140625" customWidth="1"/>
    <col min="3807" max="3807" width="17.42578125" customWidth="1"/>
    <col min="3808" max="3809" width="29.42578125" customWidth="1"/>
    <col min="3810" max="3810" width="4.7109375" customWidth="1"/>
    <col min="3811" max="3811" width="1.7109375" customWidth="1"/>
    <col min="3812" max="3813" width="4.7109375" customWidth="1"/>
    <col min="3814" max="3814" width="1.7109375" customWidth="1"/>
    <col min="3815" max="3815" width="4.7109375" customWidth="1"/>
    <col min="3816" max="3816" width="4.28515625" customWidth="1"/>
    <col min="3817" max="3817" width="1.7109375" customWidth="1"/>
    <col min="3818" max="3818" width="4.28515625" customWidth="1"/>
    <col min="3819" max="3820" width="6.42578125" customWidth="1"/>
    <col min="3821" max="3821" width="4.140625" customWidth="1"/>
    <col min="3822" max="3822" width="5.140625" customWidth="1"/>
    <col min="3823" max="3823" width="5.42578125" customWidth="1"/>
    <col min="3824" max="3824" width="4" customWidth="1"/>
    <col min="3825" max="3825" width="6.42578125" customWidth="1"/>
    <col min="3826" max="3826" width="6.85546875" customWidth="1"/>
    <col min="4061" max="4061" width="3.28515625" customWidth="1"/>
    <col min="4062" max="4062" width="6.140625" customWidth="1"/>
    <col min="4063" max="4063" width="17.42578125" customWidth="1"/>
    <col min="4064" max="4065" width="29.42578125" customWidth="1"/>
    <col min="4066" max="4066" width="4.7109375" customWidth="1"/>
    <col min="4067" max="4067" width="1.7109375" customWidth="1"/>
    <col min="4068" max="4069" width="4.7109375" customWidth="1"/>
    <col min="4070" max="4070" width="1.7109375" customWidth="1"/>
    <col min="4071" max="4071" width="4.7109375" customWidth="1"/>
    <col min="4072" max="4072" width="4.28515625" customWidth="1"/>
    <col min="4073" max="4073" width="1.7109375" customWidth="1"/>
    <col min="4074" max="4074" width="4.28515625" customWidth="1"/>
    <col min="4075" max="4076" width="6.42578125" customWidth="1"/>
    <col min="4077" max="4077" width="4.140625" customWidth="1"/>
    <col min="4078" max="4078" width="5.140625" customWidth="1"/>
    <col min="4079" max="4079" width="5.42578125" customWidth="1"/>
    <col min="4080" max="4080" width="4" customWidth="1"/>
    <col min="4081" max="4081" width="6.42578125" customWidth="1"/>
    <col min="4082" max="4082" width="6.85546875" customWidth="1"/>
    <col min="4317" max="4317" width="3.28515625" customWidth="1"/>
    <col min="4318" max="4318" width="6.140625" customWidth="1"/>
    <col min="4319" max="4319" width="17.42578125" customWidth="1"/>
    <col min="4320" max="4321" width="29.42578125" customWidth="1"/>
    <col min="4322" max="4322" width="4.7109375" customWidth="1"/>
    <col min="4323" max="4323" width="1.7109375" customWidth="1"/>
    <col min="4324" max="4325" width="4.7109375" customWidth="1"/>
    <col min="4326" max="4326" width="1.7109375" customWidth="1"/>
    <col min="4327" max="4327" width="4.7109375" customWidth="1"/>
    <col min="4328" max="4328" width="4.28515625" customWidth="1"/>
    <col min="4329" max="4329" width="1.7109375" customWidth="1"/>
    <col min="4330" max="4330" width="4.28515625" customWidth="1"/>
    <col min="4331" max="4332" width="6.42578125" customWidth="1"/>
    <col min="4333" max="4333" width="4.140625" customWidth="1"/>
    <col min="4334" max="4334" width="5.140625" customWidth="1"/>
    <col min="4335" max="4335" width="5.42578125" customWidth="1"/>
    <col min="4336" max="4336" width="4" customWidth="1"/>
    <col min="4337" max="4337" width="6.42578125" customWidth="1"/>
    <col min="4338" max="4338" width="6.85546875" customWidth="1"/>
    <col min="4573" max="4573" width="3.28515625" customWidth="1"/>
    <col min="4574" max="4574" width="6.140625" customWidth="1"/>
    <col min="4575" max="4575" width="17.42578125" customWidth="1"/>
    <col min="4576" max="4577" width="29.42578125" customWidth="1"/>
    <col min="4578" max="4578" width="4.7109375" customWidth="1"/>
    <col min="4579" max="4579" width="1.7109375" customWidth="1"/>
    <col min="4580" max="4581" width="4.7109375" customWidth="1"/>
    <col min="4582" max="4582" width="1.7109375" customWidth="1"/>
    <col min="4583" max="4583" width="4.7109375" customWidth="1"/>
    <col min="4584" max="4584" width="4.28515625" customWidth="1"/>
    <col min="4585" max="4585" width="1.7109375" customWidth="1"/>
    <col min="4586" max="4586" width="4.28515625" customWidth="1"/>
    <col min="4587" max="4588" width="6.42578125" customWidth="1"/>
    <col min="4589" max="4589" width="4.140625" customWidth="1"/>
    <col min="4590" max="4590" width="5.140625" customWidth="1"/>
    <col min="4591" max="4591" width="5.42578125" customWidth="1"/>
    <col min="4592" max="4592" width="4" customWidth="1"/>
    <col min="4593" max="4593" width="6.42578125" customWidth="1"/>
    <col min="4594" max="4594" width="6.85546875" customWidth="1"/>
    <col min="4829" max="4829" width="3.28515625" customWidth="1"/>
    <col min="4830" max="4830" width="6.140625" customWidth="1"/>
    <col min="4831" max="4831" width="17.42578125" customWidth="1"/>
    <col min="4832" max="4833" width="29.42578125" customWidth="1"/>
    <col min="4834" max="4834" width="4.7109375" customWidth="1"/>
    <col min="4835" max="4835" width="1.7109375" customWidth="1"/>
    <col min="4836" max="4837" width="4.7109375" customWidth="1"/>
    <col min="4838" max="4838" width="1.7109375" customWidth="1"/>
    <col min="4839" max="4839" width="4.7109375" customWidth="1"/>
    <col min="4840" max="4840" width="4.28515625" customWidth="1"/>
    <col min="4841" max="4841" width="1.7109375" customWidth="1"/>
    <col min="4842" max="4842" width="4.28515625" customWidth="1"/>
    <col min="4843" max="4844" width="6.42578125" customWidth="1"/>
    <col min="4845" max="4845" width="4.140625" customWidth="1"/>
    <col min="4846" max="4846" width="5.140625" customWidth="1"/>
    <col min="4847" max="4847" width="5.42578125" customWidth="1"/>
    <col min="4848" max="4848" width="4" customWidth="1"/>
    <col min="4849" max="4849" width="6.42578125" customWidth="1"/>
    <col min="4850" max="4850" width="6.85546875" customWidth="1"/>
    <col min="5085" max="5085" width="3.28515625" customWidth="1"/>
    <col min="5086" max="5086" width="6.140625" customWidth="1"/>
    <col min="5087" max="5087" width="17.42578125" customWidth="1"/>
    <col min="5088" max="5089" width="29.42578125" customWidth="1"/>
    <col min="5090" max="5090" width="4.7109375" customWidth="1"/>
    <col min="5091" max="5091" width="1.7109375" customWidth="1"/>
    <col min="5092" max="5093" width="4.7109375" customWidth="1"/>
    <col min="5094" max="5094" width="1.7109375" customWidth="1"/>
    <col min="5095" max="5095" width="4.7109375" customWidth="1"/>
    <col min="5096" max="5096" width="4.28515625" customWidth="1"/>
    <col min="5097" max="5097" width="1.7109375" customWidth="1"/>
    <col min="5098" max="5098" width="4.28515625" customWidth="1"/>
    <col min="5099" max="5100" width="6.42578125" customWidth="1"/>
    <col min="5101" max="5101" width="4.140625" customWidth="1"/>
    <col min="5102" max="5102" width="5.140625" customWidth="1"/>
    <col min="5103" max="5103" width="5.42578125" customWidth="1"/>
    <col min="5104" max="5104" width="4" customWidth="1"/>
    <col min="5105" max="5105" width="6.42578125" customWidth="1"/>
    <col min="5106" max="5106" width="6.85546875" customWidth="1"/>
    <col min="5341" max="5341" width="3.28515625" customWidth="1"/>
    <col min="5342" max="5342" width="6.140625" customWidth="1"/>
    <col min="5343" max="5343" width="17.42578125" customWidth="1"/>
    <col min="5344" max="5345" width="29.42578125" customWidth="1"/>
    <col min="5346" max="5346" width="4.7109375" customWidth="1"/>
    <col min="5347" max="5347" width="1.7109375" customWidth="1"/>
    <col min="5348" max="5349" width="4.7109375" customWidth="1"/>
    <col min="5350" max="5350" width="1.7109375" customWidth="1"/>
    <col min="5351" max="5351" width="4.7109375" customWidth="1"/>
    <col min="5352" max="5352" width="4.28515625" customWidth="1"/>
    <col min="5353" max="5353" width="1.7109375" customWidth="1"/>
    <col min="5354" max="5354" width="4.28515625" customWidth="1"/>
    <col min="5355" max="5356" width="6.42578125" customWidth="1"/>
    <col min="5357" max="5357" width="4.140625" customWidth="1"/>
    <col min="5358" max="5358" width="5.140625" customWidth="1"/>
    <col min="5359" max="5359" width="5.42578125" customWidth="1"/>
    <col min="5360" max="5360" width="4" customWidth="1"/>
    <col min="5361" max="5361" width="6.42578125" customWidth="1"/>
    <col min="5362" max="5362" width="6.85546875" customWidth="1"/>
    <col min="5597" max="5597" width="3.28515625" customWidth="1"/>
    <col min="5598" max="5598" width="6.140625" customWidth="1"/>
    <col min="5599" max="5599" width="17.42578125" customWidth="1"/>
    <col min="5600" max="5601" width="29.42578125" customWidth="1"/>
    <col min="5602" max="5602" width="4.7109375" customWidth="1"/>
    <col min="5603" max="5603" width="1.7109375" customWidth="1"/>
    <col min="5604" max="5605" width="4.7109375" customWidth="1"/>
    <col min="5606" max="5606" width="1.7109375" customWidth="1"/>
    <col min="5607" max="5607" width="4.7109375" customWidth="1"/>
    <col min="5608" max="5608" width="4.28515625" customWidth="1"/>
    <col min="5609" max="5609" width="1.7109375" customWidth="1"/>
    <col min="5610" max="5610" width="4.28515625" customWidth="1"/>
    <col min="5611" max="5612" width="6.42578125" customWidth="1"/>
    <col min="5613" max="5613" width="4.140625" customWidth="1"/>
    <col min="5614" max="5614" width="5.140625" customWidth="1"/>
    <col min="5615" max="5615" width="5.42578125" customWidth="1"/>
    <col min="5616" max="5616" width="4" customWidth="1"/>
    <col min="5617" max="5617" width="6.42578125" customWidth="1"/>
    <col min="5618" max="5618" width="6.85546875" customWidth="1"/>
    <col min="5853" max="5853" width="3.28515625" customWidth="1"/>
    <col min="5854" max="5854" width="6.140625" customWidth="1"/>
    <col min="5855" max="5855" width="17.42578125" customWidth="1"/>
    <col min="5856" max="5857" width="29.42578125" customWidth="1"/>
    <col min="5858" max="5858" width="4.7109375" customWidth="1"/>
    <col min="5859" max="5859" width="1.7109375" customWidth="1"/>
    <col min="5860" max="5861" width="4.7109375" customWidth="1"/>
    <col min="5862" max="5862" width="1.7109375" customWidth="1"/>
    <col min="5863" max="5863" width="4.7109375" customWidth="1"/>
    <col min="5864" max="5864" width="4.28515625" customWidth="1"/>
    <col min="5865" max="5865" width="1.7109375" customWidth="1"/>
    <col min="5866" max="5866" width="4.28515625" customWidth="1"/>
    <col min="5867" max="5868" width="6.42578125" customWidth="1"/>
    <col min="5869" max="5869" width="4.140625" customWidth="1"/>
    <col min="5870" max="5870" width="5.140625" customWidth="1"/>
    <col min="5871" max="5871" width="5.42578125" customWidth="1"/>
    <col min="5872" max="5872" width="4" customWidth="1"/>
    <col min="5873" max="5873" width="6.42578125" customWidth="1"/>
    <col min="5874" max="5874" width="6.85546875" customWidth="1"/>
    <col min="6109" max="6109" width="3.28515625" customWidth="1"/>
    <col min="6110" max="6110" width="6.140625" customWidth="1"/>
    <col min="6111" max="6111" width="17.42578125" customWidth="1"/>
    <col min="6112" max="6113" width="29.42578125" customWidth="1"/>
    <col min="6114" max="6114" width="4.7109375" customWidth="1"/>
    <col min="6115" max="6115" width="1.7109375" customWidth="1"/>
    <col min="6116" max="6117" width="4.7109375" customWidth="1"/>
    <col min="6118" max="6118" width="1.7109375" customWidth="1"/>
    <col min="6119" max="6119" width="4.7109375" customWidth="1"/>
    <col min="6120" max="6120" width="4.28515625" customWidth="1"/>
    <col min="6121" max="6121" width="1.7109375" customWidth="1"/>
    <col min="6122" max="6122" width="4.28515625" customWidth="1"/>
    <col min="6123" max="6124" width="6.42578125" customWidth="1"/>
    <col min="6125" max="6125" width="4.140625" customWidth="1"/>
    <col min="6126" max="6126" width="5.140625" customWidth="1"/>
    <col min="6127" max="6127" width="5.42578125" customWidth="1"/>
    <col min="6128" max="6128" width="4" customWidth="1"/>
    <col min="6129" max="6129" width="6.42578125" customWidth="1"/>
    <col min="6130" max="6130" width="6.85546875" customWidth="1"/>
    <col min="6365" max="6365" width="3.28515625" customWidth="1"/>
    <col min="6366" max="6366" width="6.140625" customWidth="1"/>
    <col min="6367" max="6367" width="17.42578125" customWidth="1"/>
    <col min="6368" max="6369" width="29.42578125" customWidth="1"/>
    <col min="6370" max="6370" width="4.7109375" customWidth="1"/>
    <col min="6371" max="6371" width="1.7109375" customWidth="1"/>
    <col min="6372" max="6373" width="4.7109375" customWidth="1"/>
    <col min="6374" max="6374" width="1.7109375" customWidth="1"/>
    <col min="6375" max="6375" width="4.7109375" customWidth="1"/>
    <col min="6376" max="6376" width="4.28515625" customWidth="1"/>
    <col min="6377" max="6377" width="1.7109375" customWidth="1"/>
    <col min="6378" max="6378" width="4.28515625" customWidth="1"/>
    <col min="6379" max="6380" width="6.42578125" customWidth="1"/>
    <col min="6381" max="6381" width="4.140625" customWidth="1"/>
    <col min="6382" max="6382" width="5.140625" customWidth="1"/>
    <col min="6383" max="6383" width="5.42578125" customWidth="1"/>
    <col min="6384" max="6384" width="4" customWidth="1"/>
    <col min="6385" max="6385" width="6.42578125" customWidth="1"/>
    <col min="6386" max="6386" width="6.85546875" customWidth="1"/>
    <col min="6621" max="6621" width="3.28515625" customWidth="1"/>
    <col min="6622" max="6622" width="6.140625" customWidth="1"/>
    <col min="6623" max="6623" width="17.42578125" customWidth="1"/>
    <col min="6624" max="6625" width="29.42578125" customWidth="1"/>
    <col min="6626" max="6626" width="4.7109375" customWidth="1"/>
    <col min="6627" max="6627" width="1.7109375" customWidth="1"/>
    <col min="6628" max="6629" width="4.7109375" customWidth="1"/>
    <col min="6630" max="6630" width="1.7109375" customWidth="1"/>
    <col min="6631" max="6631" width="4.7109375" customWidth="1"/>
    <col min="6632" max="6632" width="4.28515625" customWidth="1"/>
    <col min="6633" max="6633" width="1.7109375" customWidth="1"/>
    <col min="6634" max="6634" width="4.28515625" customWidth="1"/>
    <col min="6635" max="6636" width="6.42578125" customWidth="1"/>
    <col min="6637" max="6637" width="4.140625" customWidth="1"/>
    <col min="6638" max="6638" width="5.140625" customWidth="1"/>
    <col min="6639" max="6639" width="5.42578125" customWidth="1"/>
    <col min="6640" max="6640" width="4" customWidth="1"/>
    <col min="6641" max="6641" width="6.42578125" customWidth="1"/>
    <col min="6642" max="6642" width="6.85546875" customWidth="1"/>
    <col min="6877" max="6877" width="3.28515625" customWidth="1"/>
    <col min="6878" max="6878" width="6.140625" customWidth="1"/>
    <col min="6879" max="6879" width="17.42578125" customWidth="1"/>
    <col min="6880" max="6881" width="29.42578125" customWidth="1"/>
    <col min="6882" max="6882" width="4.7109375" customWidth="1"/>
    <col min="6883" max="6883" width="1.7109375" customWidth="1"/>
    <col min="6884" max="6885" width="4.7109375" customWidth="1"/>
    <col min="6886" max="6886" width="1.7109375" customWidth="1"/>
    <col min="6887" max="6887" width="4.7109375" customWidth="1"/>
    <col min="6888" max="6888" width="4.28515625" customWidth="1"/>
    <col min="6889" max="6889" width="1.7109375" customWidth="1"/>
    <col min="6890" max="6890" width="4.28515625" customWidth="1"/>
    <col min="6891" max="6892" width="6.42578125" customWidth="1"/>
    <col min="6893" max="6893" width="4.140625" customWidth="1"/>
    <col min="6894" max="6894" width="5.140625" customWidth="1"/>
    <col min="6895" max="6895" width="5.42578125" customWidth="1"/>
    <col min="6896" max="6896" width="4" customWidth="1"/>
    <col min="6897" max="6897" width="6.42578125" customWidth="1"/>
    <col min="6898" max="6898" width="6.85546875" customWidth="1"/>
    <col min="7133" max="7133" width="3.28515625" customWidth="1"/>
    <col min="7134" max="7134" width="6.140625" customWidth="1"/>
    <col min="7135" max="7135" width="17.42578125" customWidth="1"/>
    <col min="7136" max="7137" width="29.42578125" customWidth="1"/>
    <col min="7138" max="7138" width="4.7109375" customWidth="1"/>
    <col min="7139" max="7139" width="1.7109375" customWidth="1"/>
    <col min="7140" max="7141" width="4.7109375" customWidth="1"/>
    <col min="7142" max="7142" width="1.7109375" customWidth="1"/>
    <col min="7143" max="7143" width="4.7109375" customWidth="1"/>
    <col min="7144" max="7144" width="4.28515625" customWidth="1"/>
    <col min="7145" max="7145" width="1.7109375" customWidth="1"/>
    <col min="7146" max="7146" width="4.28515625" customWidth="1"/>
    <col min="7147" max="7148" width="6.42578125" customWidth="1"/>
    <col min="7149" max="7149" width="4.140625" customWidth="1"/>
    <col min="7150" max="7150" width="5.140625" customWidth="1"/>
    <col min="7151" max="7151" width="5.42578125" customWidth="1"/>
    <col min="7152" max="7152" width="4" customWidth="1"/>
    <col min="7153" max="7153" width="6.42578125" customWidth="1"/>
    <col min="7154" max="7154" width="6.85546875" customWidth="1"/>
    <col min="7389" max="7389" width="3.28515625" customWidth="1"/>
    <col min="7390" max="7390" width="6.140625" customWidth="1"/>
    <col min="7391" max="7391" width="17.42578125" customWidth="1"/>
    <col min="7392" max="7393" width="29.42578125" customWidth="1"/>
    <col min="7394" max="7394" width="4.7109375" customWidth="1"/>
    <col min="7395" max="7395" width="1.7109375" customWidth="1"/>
    <col min="7396" max="7397" width="4.7109375" customWidth="1"/>
    <col min="7398" max="7398" width="1.7109375" customWidth="1"/>
    <col min="7399" max="7399" width="4.7109375" customWidth="1"/>
    <col min="7400" max="7400" width="4.28515625" customWidth="1"/>
    <col min="7401" max="7401" width="1.7109375" customWidth="1"/>
    <col min="7402" max="7402" width="4.28515625" customWidth="1"/>
    <col min="7403" max="7404" width="6.42578125" customWidth="1"/>
    <col min="7405" max="7405" width="4.140625" customWidth="1"/>
    <col min="7406" max="7406" width="5.140625" customWidth="1"/>
    <col min="7407" max="7407" width="5.42578125" customWidth="1"/>
    <col min="7408" max="7408" width="4" customWidth="1"/>
    <col min="7409" max="7409" width="6.42578125" customWidth="1"/>
    <col min="7410" max="7410" width="6.85546875" customWidth="1"/>
    <col min="7645" max="7645" width="3.28515625" customWidth="1"/>
    <col min="7646" max="7646" width="6.140625" customWidth="1"/>
    <col min="7647" max="7647" width="17.42578125" customWidth="1"/>
    <col min="7648" max="7649" width="29.42578125" customWidth="1"/>
    <col min="7650" max="7650" width="4.7109375" customWidth="1"/>
    <col min="7651" max="7651" width="1.7109375" customWidth="1"/>
    <col min="7652" max="7653" width="4.7109375" customWidth="1"/>
    <col min="7654" max="7654" width="1.7109375" customWidth="1"/>
    <col min="7655" max="7655" width="4.7109375" customWidth="1"/>
    <col min="7656" max="7656" width="4.28515625" customWidth="1"/>
    <col min="7657" max="7657" width="1.7109375" customWidth="1"/>
    <col min="7658" max="7658" width="4.28515625" customWidth="1"/>
    <col min="7659" max="7660" width="6.42578125" customWidth="1"/>
    <col min="7661" max="7661" width="4.140625" customWidth="1"/>
    <col min="7662" max="7662" width="5.140625" customWidth="1"/>
    <col min="7663" max="7663" width="5.42578125" customWidth="1"/>
    <col min="7664" max="7664" width="4" customWidth="1"/>
    <col min="7665" max="7665" width="6.42578125" customWidth="1"/>
    <col min="7666" max="7666" width="6.85546875" customWidth="1"/>
    <col min="7901" max="7901" width="3.28515625" customWidth="1"/>
    <col min="7902" max="7902" width="6.140625" customWidth="1"/>
    <col min="7903" max="7903" width="17.42578125" customWidth="1"/>
    <col min="7904" max="7905" width="29.42578125" customWidth="1"/>
    <col min="7906" max="7906" width="4.7109375" customWidth="1"/>
    <col min="7907" max="7907" width="1.7109375" customWidth="1"/>
    <col min="7908" max="7909" width="4.7109375" customWidth="1"/>
    <col min="7910" max="7910" width="1.7109375" customWidth="1"/>
    <col min="7911" max="7911" width="4.7109375" customWidth="1"/>
    <col min="7912" max="7912" width="4.28515625" customWidth="1"/>
    <col min="7913" max="7913" width="1.7109375" customWidth="1"/>
    <col min="7914" max="7914" width="4.28515625" customWidth="1"/>
    <col min="7915" max="7916" width="6.42578125" customWidth="1"/>
    <col min="7917" max="7917" width="4.140625" customWidth="1"/>
    <col min="7918" max="7918" width="5.140625" customWidth="1"/>
    <col min="7919" max="7919" width="5.42578125" customWidth="1"/>
    <col min="7920" max="7920" width="4" customWidth="1"/>
    <col min="7921" max="7921" width="6.42578125" customWidth="1"/>
    <col min="7922" max="7922" width="6.85546875" customWidth="1"/>
    <col min="8157" max="8157" width="3.28515625" customWidth="1"/>
    <col min="8158" max="8158" width="6.140625" customWidth="1"/>
    <col min="8159" max="8159" width="17.42578125" customWidth="1"/>
    <col min="8160" max="8161" width="29.42578125" customWidth="1"/>
    <col min="8162" max="8162" width="4.7109375" customWidth="1"/>
    <col min="8163" max="8163" width="1.7109375" customWidth="1"/>
    <col min="8164" max="8165" width="4.7109375" customWidth="1"/>
    <col min="8166" max="8166" width="1.7109375" customWidth="1"/>
    <col min="8167" max="8167" width="4.7109375" customWidth="1"/>
    <col min="8168" max="8168" width="4.28515625" customWidth="1"/>
    <col min="8169" max="8169" width="1.7109375" customWidth="1"/>
    <col min="8170" max="8170" width="4.28515625" customWidth="1"/>
    <col min="8171" max="8172" width="6.42578125" customWidth="1"/>
    <col min="8173" max="8173" width="4.140625" customWidth="1"/>
    <col min="8174" max="8174" width="5.140625" customWidth="1"/>
    <col min="8175" max="8175" width="5.42578125" customWidth="1"/>
    <col min="8176" max="8176" width="4" customWidth="1"/>
    <col min="8177" max="8177" width="6.42578125" customWidth="1"/>
    <col min="8178" max="8178" width="6.85546875" customWidth="1"/>
    <col min="8413" max="8413" width="3.28515625" customWidth="1"/>
    <col min="8414" max="8414" width="6.140625" customWidth="1"/>
    <col min="8415" max="8415" width="17.42578125" customWidth="1"/>
    <col min="8416" max="8417" width="29.42578125" customWidth="1"/>
    <col min="8418" max="8418" width="4.7109375" customWidth="1"/>
    <col min="8419" max="8419" width="1.7109375" customWidth="1"/>
    <col min="8420" max="8421" width="4.7109375" customWidth="1"/>
    <col min="8422" max="8422" width="1.7109375" customWidth="1"/>
    <col min="8423" max="8423" width="4.7109375" customWidth="1"/>
    <col min="8424" max="8424" width="4.28515625" customWidth="1"/>
    <col min="8425" max="8425" width="1.7109375" customWidth="1"/>
    <col min="8426" max="8426" width="4.28515625" customWidth="1"/>
    <col min="8427" max="8428" width="6.42578125" customWidth="1"/>
    <col min="8429" max="8429" width="4.140625" customWidth="1"/>
    <col min="8430" max="8430" width="5.140625" customWidth="1"/>
    <col min="8431" max="8431" width="5.42578125" customWidth="1"/>
    <col min="8432" max="8432" width="4" customWidth="1"/>
    <col min="8433" max="8433" width="6.42578125" customWidth="1"/>
    <col min="8434" max="8434" width="6.85546875" customWidth="1"/>
    <col min="8669" max="8669" width="3.28515625" customWidth="1"/>
    <col min="8670" max="8670" width="6.140625" customWidth="1"/>
    <col min="8671" max="8671" width="17.42578125" customWidth="1"/>
    <col min="8672" max="8673" width="29.42578125" customWidth="1"/>
    <col min="8674" max="8674" width="4.7109375" customWidth="1"/>
    <col min="8675" max="8675" width="1.7109375" customWidth="1"/>
    <col min="8676" max="8677" width="4.7109375" customWidth="1"/>
    <col min="8678" max="8678" width="1.7109375" customWidth="1"/>
    <col min="8679" max="8679" width="4.7109375" customWidth="1"/>
    <col min="8680" max="8680" width="4.28515625" customWidth="1"/>
    <col min="8681" max="8681" width="1.7109375" customWidth="1"/>
    <col min="8682" max="8682" width="4.28515625" customWidth="1"/>
    <col min="8683" max="8684" width="6.42578125" customWidth="1"/>
    <col min="8685" max="8685" width="4.140625" customWidth="1"/>
    <col min="8686" max="8686" width="5.140625" customWidth="1"/>
    <col min="8687" max="8687" width="5.42578125" customWidth="1"/>
    <col min="8688" max="8688" width="4" customWidth="1"/>
    <col min="8689" max="8689" width="6.42578125" customWidth="1"/>
    <col min="8690" max="8690" width="6.85546875" customWidth="1"/>
    <col min="8925" max="8925" width="3.28515625" customWidth="1"/>
    <col min="8926" max="8926" width="6.140625" customWidth="1"/>
    <col min="8927" max="8927" width="17.42578125" customWidth="1"/>
    <col min="8928" max="8929" width="29.42578125" customWidth="1"/>
    <col min="8930" max="8930" width="4.7109375" customWidth="1"/>
    <col min="8931" max="8931" width="1.7109375" customWidth="1"/>
    <col min="8932" max="8933" width="4.7109375" customWidth="1"/>
    <col min="8934" max="8934" width="1.7109375" customWidth="1"/>
    <col min="8935" max="8935" width="4.7109375" customWidth="1"/>
    <col min="8936" max="8936" width="4.28515625" customWidth="1"/>
    <col min="8937" max="8937" width="1.7109375" customWidth="1"/>
    <col min="8938" max="8938" width="4.28515625" customWidth="1"/>
    <col min="8939" max="8940" width="6.42578125" customWidth="1"/>
    <col min="8941" max="8941" width="4.140625" customWidth="1"/>
    <col min="8942" max="8942" width="5.140625" customWidth="1"/>
    <col min="8943" max="8943" width="5.42578125" customWidth="1"/>
    <col min="8944" max="8944" width="4" customWidth="1"/>
    <col min="8945" max="8945" width="6.42578125" customWidth="1"/>
    <col min="8946" max="8946" width="6.85546875" customWidth="1"/>
    <col min="9181" max="9181" width="3.28515625" customWidth="1"/>
    <col min="9182" max="9182" width="6.140625" customWidth="1"/>
    <col min="9183" max="9183" width="17.42578125" customWidth="1"/>
    <col min="9184" max="9185" width="29.42578125" customWidth="1"/>
    <col min="9186" max="9186" width="4.7109375" customWidth="1"/>
    <col min="9187" max="9187" width="1.7109375" customWidth="1"/>
    <col min="9188" max="9189" width="4.7109375" customWidth="1"/>
    <col min="9190" max="9190" width="1.7109375" customWidth="1"/>
    <col min="9191" max="9191" width="4.7109375" customWidth="1"/>
    <col min="9192" max="9192" width="4.28515625" customWidth="1"/>
    <col min="9193" max="9193" width="1.7109375" customWidth="1"/>
    <col min="9194" max="9194" width="4.28515625" customWidth="1"/>
    <col min="9195" max="9196" width="6.42578125" customWidth="1"/>
    <col min="9197" max="9197" width="4.140625" customWidth="1"/>
    <col min="9198" max="9198" width="5.140625" customWidth="1"/>
    <col min="9199" max="9199" width="5.42578125" customWidth="1"/>
    <col min="9200" max="9200" width="4" customWidth="1"/>
    <col min="9201" max="9201" width="6.42578125" customWidth="1"/>
    <col min="9202" max="9202" width="6.85546875" customWidth="1"/>
    <col min="9437" max="9437" width="3.28515625" customWidth="1"/>
    <col min="9438" max="9438" width="6.140625" customWidth="1"/>
    <col min="9439" max="9439" width="17.42578125" customWidth="1"/>
    <col min="9440" max="9441" width="29.42578125" customWidth="1"/>
    <col min="9442" max="9442" width="4.7109375" customWidth="1"/>
    <col min="9443" max="9443" width="1.7109375" customWidth="1"/>
    <col min="9444" max="9445" width="4.7109375" customWidth="1"/>
    <col min="9446" max="9446" width="1.7109375" customWidth="1"/>
    <col min="9447" max="9447" width="4.7109375" customWidth="1"/>
    <col min="9448" max="9448" width="4.28515625" customWidth="1"/>
    <col min="9449" max="9449" width="1.7109375" customWidth="1"/>
    <col min="9450" max="9450" width="4.28515625" customWidth="1"/>
    <col min="9451" max="9452" width="6.42578125" customWidth="1"/>
    <col min="9453" max="9453" width="4.140625" customWidth="1"/>
    <col min="9454" max="9454" width="5.140625" customWidth="1"/>
    <col min="9455" max="9455" width="5.42578125" customWidth="1"/>
    <col min="9456" max="9456" width="4" customWidth="1"/>
    <col min="9457" max="9457" width="6.42578125" customWidth="1"/>
    <col min="9458" max="9458" width="6.85546875" customWidth="1"/>
    <col min="9693" max="9693" width="3.28515625" customWidth="1"/>
    <col min="9694" max="9694" width="6.140625" customWidth="1"/>
    <col min="9695" max="9695" width="17.42578125" customWidth="1"/>
    <col min="9696" max="9697" width="29.42578125" customWidth="1"/>
    <col min="9698" max="9698" width="4.7109375" customWidth="1"/>
    <col min="9699" max="9699" width="1.7109375" customWidth="1"/>
    <col min="9700" max="9701" width="4.7109375" customWidth="1"/>
    <col min="9702" max="9702" width="1.7109375" customWidth="1"/>
    <col min="9703" max="9703" width="4.7109375" customWidth="1"/>
    <col min="9704" max="9704" width="4.28515625" customWidth="1"/>
    <col min="9705" max="9705" width="1.7109375" customWidth="1"/>
    <col min="9706" max="9706" width="4.28515625" customWidth="1"/>
    <col min="9707" max="9708" width="6.42578125" customWidth="1"/>
    <col min="9709" max="9709" width="4.140625" customWidth="1"/>
    <col min="9710" max="9710" width="5.140625" customWidth="1"/>
    <col min="9711" max="9711" width="5.42578125" customWidth="1"/>
    <col min="9712" max="9712" width="4" customWidth="1"/>
    <col min="9713" max="9713" width="6.42578125" customWidth="1"/>
    <col min="9714" max="9714" width="6.85546875" customWidth="1"/>
    <col min="9949" max="9949" width="3.28515625" customWidth="1"/>
    <col min="9950" max="9950" width="6.140625" customWidth="1"/>
    <col min="9951" max="9951" width="17.42578125" customWidth="1"/>
    <col min="9952" max="9953" width="29.42578125" customWidth="1"/>
    <col min="9954" max="9954" width="4.7109375" customWidth="1"/>
    <col min="9955" max="9955" width="1.7109375" customWidth="1"/>
    <col min="9956" max="9957" width="4.7109375" customWidth="1"/>
    <col min="9958" max="9958" width="1.7109375" customWidth="1"/>
    <col min="9959" max="9959" width="4.7109375" customWidth="1"/>
    <col min="9960" max="9960" width="4.28515625" customWidth="1"/>
    <col min="9961" max="9961" width="1.7109375" customWidth="1"/>
    <col min="9962" max="9962" width="4.28515625" customWidth="1"/>
    <col min="9963" max="9964" width="6.42578125" customWidth="1"/>
    <col min="9965" max="9965" width="4.140625" customWidth="1"/>
    <col min="9966" max="9966" width="5.140625" customWidth="1"/>
    <col min="9967" max="9967" width="5.42578125" customWidth="1"/>
    <col min="9968" max="9968" width="4" customWidth="1"/>
    <col min="9969" max="9969" width="6.42578125" customWidth="1"/>
    <col min="9970" max="9970" width="6.85546875" customWidth="1"/>
    <col min="10205" max="10205" width="3.28515625" customWidth="1"/>
    <col min="10206" max="10206" width="6.140625" customWidth="1"/>
    <col min="10207" max="10207" width="17.42578125" customWidth="1"/>
    <col min="10208" max="10209" width="29.42578125" customWidth="1"/>
    <col min="10210" max="10210" width="4.7109375" customWidth="1"/>
    <col min="10211" max="10211" width="1.7109375" customWidth="1"/>
    <col min="10212" max="10213" width="4.7109375" customWidth="1"/>
    <col min="10214" max="10214" width="1.7109375" customWidth="1"/>
    <col min="10215" max="10215" width="4.7109375" customWidth="1"/>
    <col min="10216" max="10216" width="4.28515625" customWidth="1"/>
    <col min="10217" max="10217" width="1.7109375" customWidth="1"/>
    <col min="10218" max="10218" width="4.28515625" customWidth="1"/>
    <col min="10219" max="10220" width="6.42578125" customWidth="1"/>
    <col min="10221" max="10221" width="4.140625" customWidth="1"/>
    <col min="10222" max="10222" width="5.140625" customWidth="1"/>
    <col min="10223" max="10223" width="5.42578125" customWidth="1"/>
    <col min="10224" max="10224" width="4" customWidth="1"/>
    <col min="10225" max="10225" width="6.42578125" customWidth="1"/>
    <col min="10226" max="10226" width="6.85546875" customWidth="1"/>
    <col min="10461" max="10461" width="3.28515625" customWidth="1"/>
    <col min="10462" max="10462" width="6.140625" customWidth="1"/>
    <col min="10463" max="10463" width="17.42578125" customWidth="1"/>
    <col min="10464" max="10465" width="29.42578125" customWidth="1"/>
    <col min="10466" max="10466" width="4.7109375" customWidth="1"/>
    <col min="10467" max="10467" width="1.7109375" customWidth="1"/>
    <col min="10468" max="10469" width="4.7109375" customWidth="1"/>
    <col min="10470" max="10470" width="1.7109375" customWidth="1"/>
    <col min="10471" max="10471" width="4.7109375" customWidth="1"/>
    <col min="10472" max="10472" width="4.28515625" customWidth="1"/>
    <col min="10473" max="10473" width="1.7109375" customWidth="1"/>
    <col min="10474" max="10474" width="4.28515625" customWidth="1"/>
    <col min="10475" max="10476" width="6.42578125" customWidth="1"/>
    <col min="10477" max="10477" width="4.140625" customWidth="1"/>
    <col min="10478" max="10478" width="5.140625" customWidth="1"/>
    <col min="10479" max="10479" width="5.42578125" customWidth="1"/>
    <col min="10480" max="10480" width="4" customWidth="1"/>
    <col min="10481" max="10481" width="6.42578125" customWidth="1"/>
    <col min="10482" max="10482" width="6.85546875" customWidth="1"/>
    <col min="10717" max="10717" width="3.28515625" customWidth="1"/>
    <col min="10718" max="10718" width="6.140625" customWidth="1"/>
    <col min="10719" max="10719" width="17.42578125" customWidth="1"/>
    <col min="10720" max="10721" width="29.42578125" customWidth="1"/>
    <col min="10722" max="10722" width="4.7109375" customWidth="1"/>
    <col min="10723" max="10723" width="1.7109375" customWidth="1"/>
    <col min="10724" max="10725" width="4.7109375" customWidth="1"/>
    <col min="10726" max="10726" width="1.7109375" customWidth="1"/>
    <col min="10727" max="10727" width="4.7109375" customWidth="1"/>
    <col min="10728" max="10728" width="4.28515625" customWidth="1"/>
    <col min="10729" max="10729" width="1.7109375" customWidth="1"/>
    <col min="10730" max="10730" width="4.28515625" customWidth="1"/>
    <col min="10731" max="10732" width="6.42578125" customWidth="1"/>
    <col min="10733" max="10733" width="4.140625" customWidth="1"/>
    <col min="10734" max="10734" width="5.140625" customWidth="1"/>
    <col min="10735" max="10735" width="5.42578125" customWidth="1"/>
    <col min="10736" max="10736" width="4" customWidth="1"/>
    <col min="10737" max="10737" width="6.42578125" customWidth="1"/>
    <col min="10738" max="10738" width="6.85546875" customWidth="1"/>
    <col min="10973" max="10973" width="3.28515625" customWidth="1"/>
    <col min="10974" max="10974" width="6.140625" customWidth="1"/>
    <col min="10975" max="10975" width="17.42578125" customWidth="1"/>
    <col min="10976" max="10977" width="29.42578125" customWidth="1"/>
    <col min="10978" max="10978" width="4.7109375" customWidth="1"/>
    <col min="10979" max="10979" width="1.7109375" customWidth="1"/>
    <col min="10980" max="10981" width="4.7109375" customWidth="1"/>
    <col min="10982" max="10982" width="1.7109375" customWidth="1"/>
    <col min="10983" max="10983" width="4.7109375" customWidth="1"/>
    <col min="10984" max="10984" width="4.28515625" customWidth="1"/>
    <col min="10985" max="10985" width="1.7109375" customWidth="1"/>
    <col min="10986" max="10986" width="4.28515625" customWidth="1"/>
    <col min="10987" max="10988" width="6.42578125" customWidth="1"/>
    <col min="10989" max="10989" width="4.140625" customWidth="1"/>
    <col min="10990" max="10990" width="5.140625" customWidth="1"/>
    <col min="10991" max="10991" width="5.42578125" customWidth="1"/>
    <col min="10992" max="10992" width="4" customWidth="1"/>
    <col min="10993" max="10993" width="6.42578125" customWidth="1"/>
    <col min="10994" max="10994" width="6.85546875" customWidth="1"/>
    <col min="11229" max="11229" width="3.28515625" customWidth="1"/>
    <col min="11230" max="11230" width="6.140625" customWidth="1"/>
    <col min="11231" max="11231" width="17.42578125" customWidth="1"/>
    <col min="11232" max="11233" width="29.42578125" customWidth="1"/>
    <col min="11234" max="11234" width="4.7109375" customWidth="1"/>
    <col min="11235" max="11235" width="1.7109375" customWidth="1"/>
    <col min="11236" max="11237" width="4.7109375" customWidth="1"/>
    <col min="11238" max="11238" width="1.7109375" customWidth="1"/>
    <col min="11239" max="11239" width="4.7109375" customWidth="1"/>
    <col min="11240" max="11240" width="4.28515625" customWidth="1"/>
    <col min="11241" max="11241" width="1.7109375" customWidth="1"/>
    <col min="11242" max="11242" width="4.28515625" customWidth="1"/>
    <col min="11243" max="11244" width="6.42578125" customWidth="1"/>
    <col min="11245" max="11245" width="4.140625" customWidth="1"/>
    <col min="11246" max="11246" width="5.140625" customWidth="1"/>
    <col min="11247" max="11247" width="5.42578125" customWidth="1"/>
    <col min="11248" max="11248" width="4" customWidth="1"/>
    <col min="11249" max="11249" width="6.42578125" customWidth="1"/>
    <col min="11250" max="11250" width="6.85546875" customWidth="1"/>
    <col min="11485" max="11485" width="3.28515625" customWidth="1"/>
    <col min="11486" max="11486" width="6.140625" customWidth="1"/>
    <col min="11487" max="11487" width="17.42578125" customWidth="1"/>
    <col min="11488" max="11489" width="29.42578125" customWidth="1"/>
    <col min="11490" max="11490" width="4.7109375" customWidth="1"/>
    <col min="11491" max="11491" width="1.7109375" customWidth="1"/>
    <col min="11492" max="11493" width="4.7109375" customWidth="1"/>
    <col min="11494" max="11494" width="1.7109375" customWidth="1"/>
    <col min="11495" max="11495" width="4.7109375" customWidth="1"/>
    <col min="11496" max="11496" width="4.28515625" customWidth="1"/>
    <col min="11497" max="11497" width="1.7109375" customWidth="1"/>
    <col min="11498" max="11498" width="4.28515625" customWidth="1"/>
    <col min="11499" max="11500" width="6.42578125" customWidth="1"/>
    <col min="11501" max="11501" width="4.140625" customWidth="1"/>
    <col min="11502" max="11502" width="5.140625" customWidth="1"/>
    <col min="11503" max="11503" width="5.42578125" customWidth="1"/>
    <col min="11504" max="11504" width="4" customWidth="1"/>
    <col min="11505" max="11505" width="6.42578125" customWidth="1"/>
    <col min="11506" max="11506" width="6.85546875" customWidth="1"/>
    <col min="11741" max="11741" width="3.28515625" customWidth="1"/>
    <col min="11742" max="11742" width="6.140625" customWidth="1"/>
    <col min="11743" max="11743" width="17.42578125" customWidth="1"/>
    <col min="11744" max="11745" width="29.42578125" customWidth="1"/>
    <col min="11746" max="11746" width="4.7109375" customWidth="1"/>
    <col min="11747" max="11747" width="1.7109375" customWidth="1"/>
    <col min="11748" max="11749" width="4.7109375" customWidth="1"/>
    <col min="11750" max="11750" width="1.7109375" customWidth="1"/>
    <col min="11751" max="11751" width="4.7109375" customWidth="1"/>
    <col min="11752" max="11752" width="4.28515625" customWidth="1"/>
    <col min="11753" max="11753" width="1.7109375" customWidth="1"/>
    <col min="11754" max="11754" width="4.28515625" customWidth="1"/>
    <col min="11755" max="11756" width="6.42578125" customWidth="1"/>
    <col min="11757" max="11757" width="4.140625" customWidth="1"/>
    <col min="11758" max="11758" width="5.140625" customWidth="1"/>
    <col min="11759" max="11759" width="5.42578125" customWidth="1"/>
    <col min="11760" max="11760" width="4" customWidth="1"/>
    <col min="11761" max="11761" width="6.42578125" customWidth="1"/>
    <col min="11762" max="11762" width="6.85546875" customWidth="1"/>
    <col min="11997" max="11997" width="3.28515625" customWidth="1"/>
    <col min="11998" max="11998" width="6.140625" customWidth="1"/>
    <col min="11999" max="11999" width="17.42578125" customWidth="1"/>
    <col min="12000" max="12001" width="29.42578125" customWidth="1"/>
    <col min="12002" max="12002" width="4.7109375" customWidth="1"/>
    <col min="12003" max="12003" width="1.7109375" customWidth="1"/>
    <col min="12004" max="12005" width="4.7109375" customWidth="1"/>
    <col min="12006" max="12006" width="1.7109375" customWidth="1"/>
    <col min="12007" max="12007" width="4.7109375" customWidth="1"/>
    <col min="12008" max="12008" width="4.28515625" customWidth="1"/>
    <col min="12009" max="12009" width="1.7109375" customWidth="1"/>
    <col min="12010" max="12010" width="4.28515625" customWidth="1"/>
    <col min="12011" max="12012" width="6.42578125" customWidth="1"/>
    <col min="12013" max="12013" width="4.140625" customWidth="1"/>
    <col min="12014" max="12014" width="5.140625" customWidth="1"/>
    <col min="12015" max="12015" width="5.42578125" customWidth="1"/>
    <col min="12016" max="12016" width="4" customWidth="1"/>
    <col min="12017" max="12017" width="6.42578125" customWidth="1"/>
    <col min="12018" max="12018" width="6.85546875" customWidth="1"/>
    <col min="12253" max="12253" width="3.28515625" customWidth="1"/>
    <col min="12254" max="12254" width="6.140625" customWidth="1"/>
    <col min="12255" max="12255" width="17.42578125" customWidth="1"/>
    <col min="12256" max="12257" width="29.42578125" customWidth="1"/>
    <col min="12258" max="12258" width="4.7109375" customWidth="1"/>
    <col min="12259" max="12259" width="1.7109375" customWidth="1"/>
    <col min="12260" max="12261" width="4.7109375" customWidth="1"/>
    <col min="12262" max="12262" width="1.7109375" customWidth="1"/>
    <col min="12263" max="12263" width="4.7109375" customWidth="1"/>
    <col min="12264" max="12264" width="4.28515625" customWidth="1"/>
    <col min="12265" max="12265" width="1.7109375" customWidth="1"/>
    <col min="12266" max="12266" width="4.28515625" customWidth="1"/>
    <col min="12267" max="12268" width="6.42578125" customWidth="1"/>
    <col min="12269" max="12269" width="4.140625" customWidth="1"/>
    <col min="12270" max="12270" width="5.140625" customWidth="1"/>
    <col min="12271" max="12271" width="5.42578125" customWidth="1"/>
    <col min="12272" max="12272" width="4" customWidth="1"/>
    <col min="12273" max="12273" width="6.42578125" customWidth="1"/>
    <col min="12274" max="12274" width="6.85546875" customWidth="1"/>
    <col min="12509" max="12509" width="3.28515625" customWidth="1"/>
    <col min="12510" max="12510" width="6.140625" customWidth="1"/>
    <col min="12511" max="12511" width="17.42578125" customWidth="1"/>
    <col min="12512" max="12513" width="29.42578125" customWidth="1"/>
    <col min="12514" max="12514" width="4.7109375" customWidth="1"/>
    <col min="12515" max="12515" width="1.7109375" customWidth="1"/>
    <col min="12516" max="12517" width="4.7109375" customWidth="1"/>
    <col min="12518" max="12518" width="1.7109375" customWidth="1"/>
    <col min="12519" max="12519" width="4.7109375" customWidth="1"/>
    <col min="12520" max="12520" width="4.28515625" customWidth="1"/>
    <col min="12521" max="12521" width="1.7109375" customWidth="1"/>
    <col min="12522" max="12522" width="4.28515625" customWidth="1"/>
    <col min="12523" max="12524" width="6.42578125" customWidth="1"/>
    <col min="12525" max="12525" width="4.140625" customWidth="1"/>
    <col min="12526" max="12526" width="5.140625" customWidth="1"/>
    <col min="12527" max="12527" width="5.42578125" customWidth="1"/>
    <col min="12528" max="12528" width="4" customWidth="1"/>
    <col min="12529" max="12529" width="6.42578125" customWidth="1"/>
    <col min="12530" max="12530" width="6.85546875" customWidth="1"/>
    <col min="12765" max="12765" width="3.28515625" customWidth="1"/>
    <col min="12766" max="12766" width="6.140625" customWidth="1"/>
    <col min="12767" max="12767" width="17.42578125" customWidth="1"/>
    <col min="12768" max="12769" width="29.42578125" customWidth="1"/>
    <col min="12770" max="12770" width="4.7109375" customWidth="1"/>
    <col min="12771" max="12771" width="1.7109375" customWidth="1"/>
    <col min="12772" max="12773" width="4.7109375" customWidth="1"/>
    <col min="12774" max="12774" width="1.7109375" customWidth="1"/>
    <col min="12775" max="12775" width="4.7109375" customWidth="1"/>
    <col min="12776" max="12776" width="4.28515625" customWidth="1"/>
    <col min="12777" max="12777" width="1.7109375" customWidth="1"/>
    <col min="12778" max="12778" width="4.28515625" customWidth="1"/>
    <col min="12779" max="12780" width="6.42578125" customWidth="1"/>
    <col min="12781" max="12781" width="4.140625" customWidth="1"/>
    <col min="12782" max="12782" width="5.140625" customWidth="1"/>
    <col min="12783" max="12783" width="5.42578125" customWidth="1"/>
    <col min="12784" max="12784" width="4" customWidth="1"/>
    <col min="12785" max="12785" width="6.42578125" customWidth="1"/>
    <col min="12786" max="12786" width="6.85546875" customWidth="1"/>
    <col min="13021" max="13021" width="3.28515625" customWidth="1"/>
    <col min="13022" max="13022" width="6.140625" customWidth="1"/>
    <col min="13023" max="13023" width="17.42578125" customWidth="1"/>
    <col min="13024" max="13025" width="29.42578125" customWidth="1"/>
    <col min="13026" max="13026" width="4.7109375" customWidth="1"/>
    <col min="13027" max="13027" width="1.7109375" customWidth="1"/>
    <col min="13028" max="13029" width="4.7109375" customWidth="1"/>
    <col min="13030" max="13030" width="1.7109375" customWidth="1"/>
    <col min="13031" max="13031" width="4.7109375" customWidth="1"/>
    <col min="13032" max="13032" width="4.28515625" customWidth="1"/>
    <col min="13033" max="13033" width="1.7109375" customWidth="1"/>
    <col min="13034" max="13034" width="4.28515625" customWidth="1"/>
    <col min="13035" max="13036" width="6.42578125" customWidth="1"/>
    <col min="13037" max="13037" width="4.140625" customWidth="1"/>
    <col min="13038" max="13038" width="5.140625" customWidth="1"/>
    <col min="13039" max="13039" width="5.42578125" customWidth="1"/>
    <col min="13040" max="13040" width="4" customWidth="1"/>
    <col min="13041" max="13041" width="6.42578125" customWidth="1"/>
    <col min="13042" max="13042" width="6.85546875" customWidth="1"/>
    <col min="13277" max="13277" width="3.28515625" customWidth="1"/>
    <col min="13278" max="13278" width="6.140625" customWidth="1"/>
    <col min="13279" max="13279" width="17.42578125" customWidth="1"/>
    <col min="13280" max="13281" width="29.42578125" customWidth="1"/>
    <col min="13282" max="13282" width="4.7109375" customWidth="1"/>
    <col min="13283" max="13283" width="1.7109375" customWidth="1"/>
    <col min="13284" max="13285" width="4.7109375" customWidth="1"/>
    <col min="13286" max="13286" width="1.7109375" customWidth="1"/>
    <col min="13287" max="13287" width="4.7109375" customWidth="1"/>
    <col min="13288" max="13288" width="4.28515625" customWidth="1"/>
    <col min="13289" max="13289" width="1.7109375" customWidth="1"/>
    <col min="13290" max="13290" width="4.28515625" customWidth="1"/>
    <col min="13291" max="13292" width="6.42578125" customWidth="1"/>
    <col min="13293" max="13293" width="4.140625" customWidth="1"/>
    <col min="13294" max="13294" width="5.140625" customWidth="1"/>
    <col min="13295" max="13295" width="5.42578125" customWidth="1"/>
    <col min="13296" max="13296" width="4" customWidth="1"/>
    <col min="13297" max="13297" width="6.42578125" customWidth="1"/>
    <col min="13298" max="13298" width="6.85546875" customWidth="1"/>
    <col min="13533" max="13533" width="3.28515625" customWidth="1"/>
    <col min="13534" max="13534" width="6.140625" customWidth="1"/>
    <col min="13535" max="13535" width="17.42578125" customWidth="1"/>
    <col min="13536" max="13537" width="29.42578125" customWidth="1"/>
    <col min="13538" max="13538" width="4.7109375" customWidth="1"/>
    <col min="13539" max="13539" width="1.7109375" customWidth="1"/>
    <col min="13540" max="13541" width="4.7109375" customWidth="1"/>
    <col min="13542" max="13542" width="1.7109375" customWidth="1"/>
    <col min="13543" max="13543" width="4.7109375" customWidth="1"/>
    <col min="13544" max="13544" width="4.28515625" customWidth="1"/>
    <col min="13545" max="13545" width="1.7109375" customWidth="1"/>
    <col min="13546" max="13546" width="4.28515625" customWidth="1"/>
    <col min="13547" max="13548" width="6.42578125" customWidth="1"/>
    <col min="13549" max="13549" width="4.140625" customWidth="1"/>
    <col min="13550" max="13550" width="5.140625" customWidth="1"/>
    <col min="13551" max="13551" width="5.42578125" customWidth="1"/>
    <col min="13552" max="13552" width="4" customWidth="1"/>
    <col min="13553" max="13553" width="6.42578125" customWidth="1"/>
    <col min="13554" max="13554" width="6.85546875" customWidth="1"/>
    <col min="13789" max="13789" width="3.28515625" customWidth="1"/>
    <col min="13790" max="13790" width="6.140625" customWidth="1"/>
    <col min="13791" max="13791" width="17.42578125" customWidth="1"/>
    <col min="13792" max="13793" width="29.42578125" customWidth="1"/>
    <col min="13794" max="13794" width="4.7109375" customWidth="1"/>
    <col min="13795" max="13795" width="1.7109375" customWidth="1"/>
    <col min="13796" max="13797" width="4.7109375" customWidth="1"/>
    <col min="13798" max="13798" width="1.7109375" customWidth="1"/>
    <col min="13799" max="13799" width="4.7109375" customWidth="1"/>
    <col min="13800" max="13800" width="4.28515625" customWidth="1"/>
    <col min="13801" max="13801" width="1.7109375" customWidth="1"/>
    <col min="13802" max="13802" width="4.28515625" customWidth="1"/>
    <col min="13803" max="13804" width="6.42578125" customWidth="1"/>
    <col min="13805" max="13805" width="4.140625" customWidth="1"/>
    <col min="13806" max="13806" width="5.140625" customWidth="1"/>
    <col min="13807" max="13807" width="5.42578125" customWidth="1"/>
    <col min="13808" max="13808" width="4" customWidth="1"/>
    <col min="13809" max="13809" width="6.42578125" customWidth="1"/>
    <col min="13810" max="13810" width="6.85546875" customWidth="1"/>
    <col min="14045" max="14045" width="3.28515625" customWidth="1"/>
    <col min="14046" max="14046" width="6.140625" customWidth="1"/>
    <col min="14047" max="14047" width="17.42578125" customWidth="1"/>
    <col min="14048" max="14049" width="29.42578125" customWidth="1"/>
    <col min="14050" max="14050" width="4.7109375" customWidth="1"/>
    <col min="14051" max="14051" width="1.7109375" customWidth="1"/>
    <col min="14052" max="14053" width="4.7109375" customWidth="1"/>
    <col min="14054" max="14054" width="1.7109375" customWidth="1"/>
    <col min="14055" max="14055" width="4.7109375" customWidth="1"/>
    <col min="14056" max="14056" width="4.28515625" customWidth="1"/>
    <col min="14057" max="14057" width="1.7109375" customWidth="1"/>
    <col min="14058" max="14058" width="4.28515625" customWidth="1"/>
    <col min="14059" max="14060" width="6.42578125" customWidth="1"/>
    <col min="14061" max="14061" width="4.140625" customWidth="1"/>
    <col min="14062" max="14062" width="5.140625" customWidth="1"/>
    <col min="14063" max="14063" width="5.42578125" customWidth="1"/>
    <col min="14064" max="14064" width="4" customWidth="1"/>
    <col min="14065" max="14065" width="6.42578125" customWidth="1"/>
    <col min="14066" max="14066" width="6.85546875" customWidth="1"/>
    <col min="14301" max="14301" width="3.28515625" customWidth="1"/>
    <col min="14302" max="14302" width="6.140625" customWidth="1"/>
    <col min="14303" max="14303" width="17.42578125" customWidth="1"/>
    <col min="14304" max="14305" width="29.42578125" customWidth="1"/>
    <col min="14306" max="14306" width="4.7109375" customWidth="1"/>
    <col min="14307" max="14307" width="1.7109375" customWidth="1"/>
    <col min="14308" max="14309" width="4.7109375" customWidth="1"/>
    <col min="14310" max="14310" width="1.7109375" customWidth="1"/>
    <col min="14311" max="14311" width="4.7109375" customWidth="1"/>
    <col min="14312" max="14312" width="4.28515625" customWidth="1"/>
    <col min="14313" max="14313" width="1.7109375" customWidth="1"/>
    <col min="14314" max="14314" width="4.28515625" customWidth="1"/>
    <col min="14315" max="14316" width="6.42578125" customWidth="1"/>
    <col min="14317" max="14317" width="4.140625" customWidth="1"/>
    <col min="14318" max="14318" width="5.140625" customWidth="1"/>
    <col min="14319" max="14319" width="5.42578125" customWidth="1"/>
    <col min="14320" max="14320" width="4" customWidth="1"/>
    <col min="14321" max="14321" width="6.42578125" customWidth="1"/>
    <col min="14322" max="14322" width="6.85546875" customWidth="1"/>
    <col min="14557" max="14557" width="3.28515625" customWidth="1"/>
    <col min="14558" max="14558" width="6.140625" customWidth="1"/>
    <col min="14559" max="14559" width="17.42578125" customWidth="1"/>
    <col min="14560" max="14561" width="29.42578125" customWidth="1"/>
    <col min="14562" max="14562" width="4.7109375" customWidth="1"/>
    <col min="14563" max="14563" width="1.7109375" customWidth="1"/>
    <col min="14564" max="14565" width="4.7109375" customWidth="1"/>
    <col min="14566" max="14566" width="1.7109375" customWidth="1"/>
    <col min="14567" max="14567" width="4.7109375" customWidth="1"/>
    <col min="14568" max="14568" width="4.28515625" customWidth="1"/>
    <col min="14569" max="14569" width="1.7109375" customWidth="1"/>
    <col min="14570" max="14570" width="4.28515625" customWidth="1"/>
    <col min="14571" max="14572" width="6.42578125" customWidth="1"/>
    <col min="14573" max="14573" width="4.140625" customWidth="1"/>
    <col min="14574" max="14574" width="5.140625" customWidth="1"/>
    <col min="14575" max="14575" width="5.42578125" customWidth="1"/>
    <col min="14576" max="14576" width="4" customWidth="1"/>
    <col min="14577" max="14577" width="6.42578125" customWidth="1"/>
    <col min="14578" max="14578" width="6.85546875" customWidth="1"/>
    <col min="14813" max="14813" width="3.28515625" customWidth="1"/>
    <col min="14814" max="14814" width="6.140625" customWidth="1"/>
    <col min="14815" max="14815" width="17.42578125" customWidth="1"/>
    <col min="14816" max="14817" width="29.42578125" customWidth="1"/>
    <col min="14818" max="14818" width="4.7109375" customWidth="1"/>
    <col min="14819" max="14819" width="1.7109375" customWidth="1"/>
    <col min="14820" max="14821" width="4.7109375" customWidth="1"/>
    <col min="14822" max="14822" width="1.7109375" customWidth="1"/>
    <col min="14823" max="14823" width="4.7109375" customWidth="1"/>
    <col min="14824" max="14824" width="4.28515625" customWidth="1"/>
    <col min="14825" max="14825" width="1.7109375" customWidth="1"/>
    <col min="14826" max="14826" width="4.28515625" customWidth="1"/>
    <col min="14827" max="14828" width="6.42578125" customWidth="1"/>
    <col min="14829" max="14829" width="4.140625" customWidth="1"/>
    <col min="14830" max="14830" width="5.140625" customWidth="1"/>
    <col min="14831" max="14831" width="5.42578125" customWidth="1"/>
    <col min="14832" max="14832" width="4" customWidth="1"/>
    <col min="14833" max="14833" width="6.42578125" customWidth="1"/>
    <col min="14834" max="14834" width="6.85546875" customWidth="1"/>
    <col min="15069" max="15069" width="3.28515625" customWidth="1"/>
    <col min="15070" max="15070" width="6.140625" customWidth="1"/>
    <col min="15071" max="15071" width="17.42578125" customWidth="1"/>
    <col min="15072" max="15073" width="29.42578125" customWidth="1"/>
    <col min="15074" max="15074" width="4.7109375" customWidth="1"/>
    <col min="15075" max="15075" width="1.7109375" customWidth="1"/>
    <col min="15076" max="15077" width="4.7109375" customWidth="1"/>
    <col min="15078" max="15078" width="1.7109375" customWidth="1"/>
    <col min="15079" max="15079" width="4.7109375" customWidth="1"/>
    <col min="15080" max="15080" width="4.28515625" customWidth="1"/>
    <col min="15081" max="15081" width="1.7109375" customWidth="1"/>
    <col min="15082" max="15082" width="4.28515625" customWidth="1"/>
    <col min="15083" max="15084" width="6.42578125" customWidth="1"/>
    <col min="15085" max="15085" width="4.140625" customWidth="1"/>
    <col min="15086" max="15086" width="5.140625" customWidth="1"/>
    <col min="15087" max="15087" width="5.42578125" customWidth="1"/>
    <col min="15088" max="15088" width="4" customWidth="1"/>
    <col min="15089" max="15089" width="6.42578125" customWidth="1"/>
    <col min="15090" max="15090" width="6.85546875" customWidth="1"/>
    <col min="15325" max="15325" width="3.28515625" customWidth="1"/>
    <col min="15326" max="15326" width="6.140625" customWidth="1"/>
    <col min="15327" max="15327" width="17.42578125" customWidth="1"/>
    <col min="15328" max="15329" width="29.42578125" customWidth="1"/>
    <col min="15330" max="15330" width="4.7109375" customWidth="1"/>
    <col min="15331" max="15331" width="1.7109375" customWidth="1"/>
    <col min="15332" max="15333" width="4.7109375" customWidth="1"/>
    <col min="15334" max="15334" width="1.7109375" customWidth="1"/>
    <col min="15335" max="15335" width="4.7109375" customWidth="1"/>
    <col min="15336" max="15336" width="4.28515625" customWidth="1"/>
    <col min="15337" max="15337" width="1.7109375" customWidth="1"/>
    <col min="15338" max="15338" width="4.28515625" customWidth="1"/>
    <col min="15339" max="15340" width="6.42578125" customWidth="1"/>
    <col min="15341" max="15341" width="4.140625" customWidth="1"/>
    <col min="15342" max="15342" width="5.140625" customWidth="1"/>
    <col min="15343" max="15343" width="5.42578125" customWidth="1"/>
    <col min="15344" max="15344" width="4" customWidth="1"/>
    <col min="15345" max="15345" width="6.42578125" customWidth="1"/>
    <col min="15346" max="15346" width="6.85546875" customWidth="1"/>
    <col min="15581" max="15581" width="3.28515625" customWidth="1"/>
    <col min="15582" max="15582" width="6.140625" customWidth="1"/>
    <col min="15583" max="15583" width="17.42578125" customWidth="1"/>
    <col min="15584" max="15585" width="29.42578125" customWidth="1"/>
    <col min="15586" max="15586" width="4.7109375" customWidth="1"/>
    <col min="15587" max="15587" width="1.7109375" customWidth="1"/>
    <col min="15588" max="15589" width="4.7109375" customWidth="1"/>
    <col min="15590" max="15590" width="1.7109375" customWidth="1"/>
    <col min="15591" max="15591" width="4.7109375" customWidth="1"/>
    <col min="15592" max="15592" width="4.28515625" customWidth="1"/>
    <col min="15593" max="15593" width="1.7109375" customWidth="1"/>
    <col min="15594" max="15594" width="4.28515625" customWidth="1"/>
    <col min="15595" max="15596" width="6.42578125" customWidth="1"/>
    <col min="15597" max="15597" width="4.140625" customWidth="1"/>
    <col min="15598" max="15598" width="5.140625" customWidth="1"/>
    <col min="15599" max="15599" width="5.42578125" customWidth="1"/>
    <col min="15600" max="15600" width="4" customWidth="1"/>
    <col min="15601" max="15601" width="6.42578125" customWidth="1"/>
    <col min="15602" max="15602" width="6.85546875" customWidth="1"/>
    <col min="15837" max="15837" width="3.28515625" customWidth="1"/>
    <col min="15838" max="15838" width="6.140625" customWidth="1"/>
    <col min="15839" max="15839" width="17.42578125" customWidth="1"/>
    <col min="15840" max="15841" width="29.42578125" customWidth="1"/>
    <col min="15842" max="15842" width="4.7109375" customWidth="1"/>
    <col min="15843" max="15843" width="1.7109375" customWidth="1"/>
    <col min="15844" max="15845" width="4.7109375" customWidth="1"/>
    <col min="15846" max="15846" width="1.7109375" customWidth="1"/>
    <col min="15847" max="15847" width="4.7109375" customWidth="1"/>
    <col min="15848" max="15848" width="4.28515625" customWidth="1"/>
    <col min="15849" max="15849" width="1.7109375" customWidth="1"/>
    <col min="15850" max="15850" width="4.28515625" customWidth="1"/>
    <col min="15851" max="15852" width="6.42578125" customWidth="1"/>
    <col min="15853" max="15853" width="4.140625" customWidth="1"/>
    <col min="15854" max="15854" width="5.140625" customWidth="1"/>
    <col min="15855" max="15855" width="5.42578125" customWidth="1"/>
    <col min="15856" max="15856" width="4" customWidth="1"/>
    <col min="15857" max="15857" width="6.42578125" customWidth="1"/>
    <col min="15858" max="15858" width="6.85546875" customWidth="1"/>
    <col min="16093" max="16093" width="3.28515625" customWidth="1"/>
    <col min="16094" max="16094" width="6.140625" customWidth="1"/>
    <col min="16095" max="16095" width="17.42578125" customWidth="1"/>
    <col min="16096" max="16097" width="29.42578125" customWidth="1"/>
    <col min="16098" max="16098" width="4.7109375" customWidth="1"/>
    <col min="16099" max="16099" width="1.7109375" customWidth="1"/>
    <col min="16100" max="16101" width="4.7109375" customWidth="1"/>
    <col min="16102" max="16102" width="1.7109375" customWidth="1"/>
    <col min="16103" max="16103" width="4.7109375" customWidth="1"/>
    <col min="16104" max="16104" width="4.28515625" customWidth="1"/>
    <col min="16105" max="16105" width="1.7109375" customWidth="1"/>
    <col min="16106" max="16106" width="4.28515625" customWidth="1"/>
    <col min="16107" max="16108" width="6.42578125" customWidth="1"/>
    <col min="16109" max="16109" width="4.140625" customWidth="1"/>
    <col min="16110" max="16110" width="5.140625" customWidth="1"/>
    <col min="16111" max="16111" width="5.42578125" customWidth="1"/>
    <col min="16112" max="16112" width="4" customWidth="1"/>
    <col min="16113" max="16113" width="6.42578125" customWidth="1"/>
    <col min="16114" max="16114" width="6.85546875" customWidth="1"/>
  </cols>
  <sheetData>
    <row r="1" spans="1:22" ht="48" customHeight="1" thickBot="1">
      <c r="A1" s="340" t="s">
        <v>53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2"/>
    </row>
    <row r="2" spans="1:22" ht="5.25" customHeight="1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4" spans="1:22" ht="15">
      <c r="A4" s="343" t="s">
        <v>1</v>
      </c>
      <c r="B4" s="343"/>
      <c r="C4" s="344" t="s">
        <v>95</v>
      </c>
      <c r="D4" s="344"/>
      <c r="E4" s="344"/>
    </row>
    <row r="5" spans="1:22" ht="15">
      <c r="A5" s="34"/>
      <c r="B5" s="34"/>
      <c r="C5" s="35" t="s">
        <v>54</v>
      </c>
      <c r="D5" s="35" t="s">
        <v>88</v>
      </c>
    </row>
    <row r="6" spans="1:22" s="37" customFormat="1" ht="15">
      <c r="A6" s="36"/>
      <c r="B6" s="36"/>
      <c r="D6" s="38"/>
      <c r="E6" s="39" t="s">
        <v>56</v>
      </c>
      <c r="F6" s="335" t="s">
        <v>57</v>
      </c>
      <c r="G6" s="336"/>
      <c r="H6" s="336"/>
      <c r="I6" s="336"/>
      <c r="J6" s="336"/>
      <c r="K6" s="336"/>
      <c r="L6" s="336"/>
      <c r="M6" s="336"/>
      <c r="N6" s="337"/>
      <c r="O6" s="330" t="s">
        <v>58</v>
      </c>
      <c r="P6" s="331"/>
      <c r="Q6" s="330" t="s">
        <v>59</v>
      </c>
      <c r="R6" s="331"/>
      <c r="S6" s="330" t="s">
        <v>60</v>
      </c>
      <c r="T6" s="331"/>
      <c r="U6"/>
      <c r="V6"/>
    </row>
    <row r="7" spans="1:22" s="46" customFormat="1" ht="15.75" thickBot="1">
      <c r="A7" s="34"/>
      <c r="B7" s="34"/>
      <c r="C7" s="40" t="s">
        <v>61</v>
      </c>
      <c r="D7" s="41" t="str">
        <f>Tabulka_základní_část!B14</f>
        <v>Sokol Vodňany</v>
      </c>
      <c r="E7" s="41" t="str">
        <f>Tabulka_základní_část!B26</f>
        <v>SKB Český Krumlov "B"</v>
      </c>
      <c r="F7" s="42">
        <v>1</v>
      </c>
      <c r="G7" s="43"/>
      <c r="H7" s="43"/>
      <c r="I7" s="43">
        <v>2</v>
      </c>
      <c r="J7" s="43"/>
      <c r="K7" s="43"/>
      <c r="L7" s="43">
        <v>3</v>
      </c>
      <c r="M7" s="44"/>
      <c r="N7" s="45"/>
      <c r="O7" s="332"/>
      <c r="P7" s="333"/>
      <c r="Q7" s="332"/>
      <c r="R7" s="333"/>
      <c r="S7" s="332"/>
      <c r="T7" s="333"/>
      <c r="U7"/>
      <c r="V7"/>
    </row>
    <row r="8" spans="1:22" s="37" customFormat="1" ht="15.75" thickTop="1">
      <c r="A8" s="34"/>
      <c r="B8" s="34"/>
      <c r="C8" s="47" t="s">
        <v>62</v>
      </c>
      <c r="D8" s="48"/>
      <c r="E8" s="48"/>
      <c r="F8" s="49"/>
      <c r="G8" s="50" t="s">
        <v>63</v>
      </c>
      <c r="H8" s="51"/>
      <c r="I8" s="49"/>
      <c r="J8" s="50" t="s">
        <v>63</v>
      </c>
      <c r="K8" s="51"/>
      <c r="L8" s="49"/>
      <c r="M8" s="50" t="s">
        <v>63</v>
      </c>
      <c r="N8" s="51"/>
      <c r="O8" s="52">
        <f>F8+I8+L8</f>
        <v>0</v>
      </c>
      <c r="P8" s="53">
        <f>H8+K8+N8</f>
        <v>0</v>
      </c>
      <c r="Q8" s="54">
        <f>IF(F8&gt;H8,1,0)+IF(I8&gt;K8,1,0)+IF(L8&gt;N8,1,0)</f>
        <v>0</v>
      </c>
      <c r="R8" s="55">
        <f>IF(H8&gt;F8,1,0)+IF(K8&gt;I8,1,0)+IF(N8&gt;L8,1,0)</f>
        <v>0</v>
      </c>
      <c r="S8" s="54">
        <f>IF(Q8&gt;R8,1,0)</f>
        <v>0</v>
      </c>
      <c r="T8" s="55">
        <f>IF(R8&gt;Q8,1,0)</f>
        <v>0</v>
      </c>
      <c r="U8"/>
      <c r="V8"/>
    </row>
    <row r="9" spans="1:22" s="37" customFormat="1" ht="15">
      <c r="A9" s="34"/>
      <c r="B9" s="34"/>
      <c r="C9" s="56" t="s">
        <v>64</v>
      </c>
      <c r="D9" s="57"/>
      <c r="E9" s="57"/>
      <c r="F9" s="49"/>
      <c r="G9" s="49" t="s">
        <v>63</v>
      </c>
      <c r="H9" s="51"/>
      <c r="I9" s="49"/>
      <c r="J9" s="49" t="s">
        <v>63</v>
      </c>
      <c r="K9" s="51"/>
      <c r="L9" s="49"/>
      <c r="M9" s="49" t="s">
        <v>63</v>
      </c>
      <c r="N9" s="51"/>
      <c r="O9" s="52">
        <f>F9+I9+L9</f>
        <v>0</v>
      </c>
      <c r="P9" s="53">
        <f>H9+K9+N9</f>
        <v>0</v>
      </c>
      <c r="Q9" s="54">
        <f>IF(F9&gt;H9,1,0)+IF(I9&gt;K9,1,0)+IF(L9&gt;N9,1,0)</f>
        <v>0</v>
      </c>
      <c r="R9" s="55">
        <f>IF(H9&gt;F9,1,0)+IF(K9&gt;I9,1,0)+IF(N9&gt;L9,1,0)</f>
        <v>0</v>
      </c>
      <c r="S9" s="54">
        <f>IF(Q9&gt;R9,1,0)</f>
        <v>0</v>
      </c>
      <c r="T9" s="55">
        <f>IF(R9&gt;Q9,1,0)</f>
        <v>0</v>
      </c>
      <c r="U9"/>
      <c r="V9"/>
    </row>
    <row r="10" spans="1:22" s="37" customFormat="1" ht="15">
      <c r="A10" s="34"/>
      <c r="B10" s="34"/>
      <c r="C10" s="56" t="s">
        <v>65</v>
      </c>
      <c r="D10" s="57"/>
      <c r="E10" s="48"/>
      <c r="F10" s="49"/>
      <c r="G10" s="49" t="s">
        <v>63</v>
      </c>
      <c r="H10" s="51"/>
      <c r="I10" s="49"/>
      <c r="J10" s="49" t="s">
        <v>63</v>
      </c>
      <c r="K10" s="51"/>
      <c r="L10" s="49"/>
      <c r="M10" s="49" t="s">
        <v>63</v>
      </c>
      <c r="N10" s="51"/>
      <c r="O10" s="52">
        <f>F10+I10+L10</f>
        <v>0</v>
      </c>
      <c r="P10" s="53">
        <f>H10+K10+N10</f>
        <v>0</v>
      </c>
      <c r="Q10" s="54">
        <f>IF(F10&gt;H10,1,0)+IF(I10&gt;K10,1,0)+IF(L10&gt;N10,1,0)</f>
        <v>0</v>
      </c>
      <c r="R10" s="55">
        <f>IF(H10&gt;F10,1,0)+IF(K10&gt;I10,1,0)+IF(N10&gt;L10,1,0)</f>
        <v>0</v>
      </c>
      <c r="S10" s="54">
        <f>IF(Q10&gt;R10,1,0)</f>
        <v>0</v>
      </c>
      <c r="T10" s="55">
        <f>IF(R10&gt;Q10,1,0)</f>
        <v>0</v>
      </c>
      <c r="U10"/>
      <c r="V10"/>
    </row>
    <row r="11" spans="1:22" s="37" customFormat="1" ht="15">
      <c r="A11" s="34"/>
      <c r="B11" s="34"/>
      <c r="C11" s="56" t="s">
        <v>66</v>
      </c>
      <c r="D11" s="57"/>
      <c r="E11" s="57"/>
      <c r="F11" s="49"/>
      <c r="G11" s="49" t="s">
        <v>63</v>
      </c>
      <c r="H11" s="51"/>
      <c r="I11" s="49"/>
      <c r="J11" s="49" t="s">
        <v>63</v>
      </c>
      <c r="K11" s="51"/>
      <c r="L11" s="49"/>
      <c r="M11" s="49" t="s">
        <v>63</v>
      </c>
      <c r="N11" s="51"/>
      <c r="O11" s="52">
        <f>F11+I11+L11</f>
        <v>0</v>
      </c>
      <c r="P11" s="53">
        <f>H11+K11+N11</f>
        <v>0</v>
      </c>
      <c r="Q11" s="54">
        <f>IF(F11&gt;H11,1,0)+IF(I11&gt;K11,1,0)+IF(L11&gt;N11,1,0)</f>
        <v>0</v>
      </c>
      <c r="R11" s="55">
        <f>IF(H11&gt;F11,1,0)+IF(K11&gt;I11,1,0)+IF(N11&gt;L11,1,0)</f>
        <v>0</v>
      </c>
      <c r="S11" s="54">
        <f>IF(Q11&gt;R11,1,0)</f>
        <v>0</v>
      </c>
      <c r="T11" s="55">
        <f>IF(R11&gt;Q11,1,0)</f>
        <v>0</v>
      </c>
      <c r="U11"/>
      <c r="V11"/>
    </row>
    <row r="12" spans="1:22" s="37" customFormat="1" ht="15.75" thickBot="1">
      <c r="A12" s="34"/>
      <c r="B12" s="34"/>
      <c r="C12" s="58" t="s">
        <v>67</v>
      </c>
      <c r="D12" s="59"/>
      <c r="E12" s="59"/>
      <c r="F12" s="60"/>
      <c r="G12" s="60" t="s">
        <v>63</v>
      </c>
      <c r="H12" s="61"/>
      <c r="I12" s="60"/>
      <c r="J12" s="60" t="s">
        <v>63</v>
      </c>
      <c r="K12" s="61"/>
      <c r="L12" s="60"/>
      <c r="M12" s="60" t="s">
        <v>63</v>
      </c>
      <c r="N12" s="61"/>
      <c r="O12" s="62">
        <f>F12+I12+L12</f>
        <v>0</v>
      </c>
      <c r="P12" s="63">
        <f>H12+K12+N12</f>
        <v>0</v>
      </c>
      <c r="Q12" s="64">
        <f>IF(F12&gt;H12,1,0)+IF(I12&gt;K12,1,0)+IF(L12&gt;N12,1,0)</f>
        <v>0</v>
      </c>
      <c r="R12" s="65">
        <f>IF(H12&gt;F12,1,0)+IF(K12&gt;I12,1,0)+IF(N12&gt;L12,1,0)</f>
        <v>0</v>
      </c>
      <c r="S12" s="64">
        <f>IF(Q12&gt;R12,1,0)</f>
        <v>0</v>
      </c>
      <c r="T12" s="65">
        <f>IF(R12&gt;Q12,1,0)</f>
        <v>0</v>
      </c>
      <c r="U12"/>
      <c r="V12"/>
    </row>
    <row r="13" spans="1:22" s="46" customFormat="1" ht="15.75" thickTop="1">
      <c r="A13" s="34"/>
      <c r="B13" s="34"/>
      <c r="C13" s="66" t="s">
        <v>68</v>
      </c>
      <c r="D13" s="67">
        <f>IF(S13+T13=0,0,IF(S13=T13,2,IF(S13&gt;T13,3,1)))</f>
        <v>0</v>
      </c>
      <c r="E13" s="67">
        <f>IF(S13+T13=0,0,IF(S13=T13,2,IF(T13&gt;S13,3,1)))</f>
        <v>0</v>
      </c>
      <c r="F13" s="68"/>
      <c r="G13" s="69"/>
      <c r="H13" s="69"/>
      <c r="I13" s="69"/>
      <c r="J13" s="69"/>
      <c r="K13" s="69"/>
      <c r="L13" s="69"/>
      <c r="M13" s="69"/>
      <c r="N13" s="70"/>
      <c r="O13" s="71">
        <f t="shared" ref="O13:T13" si="0">SUM(O8:O12)</f>
        <v>0</v>
      </c>
      <c r="P13" s="72">
        <f t="shared" si="0"/>
        <v>0</v>
      </c>
      <c r="Q13" s="72">
        <f t="shared" si="0"/>
        <v>0</v>
      </c>
      <c r="R13" s="72">
        <f t="shared" si="0"/>
        <v>0</v>
      </c>
      <c r="S13" s="72">
        <f t="shared" si="0"/>
        <v>0</v>
      </c>
      <c r="T13" s="72">
        <f t="shared" si="0"/>
        <v>0</v>
      </c>
      <c r="U13"/>
      <c r="V13"/>
    </row>
    <row r="14" spans="1:22" s="78" customFormat="1" ht="15">
      <c r="A14" s="73"/>
      <c r="B14" s="73"/>
      <c r="C14" s="74" t="s">
        <v>69</v>
      </c>
      <c r="D14" s="338"/>
      <c r="E14" s="339"/>
      <c r="F14" s="75"/>
      <c r="G14" s="75"/>
      <c r="H14" s="75"/>
      <c r="I14" s="75"/>
      <c r="J14" s="75"/>
      <c r="K14" s="75"/>
      <c r="L14" s="75"/>
      <c r="M14" s="75"/>
      <c r="N14" s="75"/>
      <c r="O14" s="76"/>
      <c r="P14" s="77"/>
      <c r="Q14" s="77"/>
      <c r="R14" s="77"/>
      <c r="S14" s="77"/>
      <c r="T14" s="77"/>
      <c r="U14"/>
      <c r="V14"/>
    </row>
    <row r="15" spans="1:22" s="78" customFormat="1" ht="15">
      <c r="A15" s="73"/>
      <c r="B15" s="73"/>
      <c r="C15" s="79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77"/>
      <c r="Q15" s="77"/>
      <c r="R15" s="77"/>
      <c r="S15" s="77"/>
      <c r="T15" s="77"/>
      <c r="U15"/>
      <c r="V15"/>
    </row>
    <row r="16" spans="1:22" ht="15">
      <c r="A16" s="36"/>
      <c r="B16" s="36"/>
      <c r="C16" s="37"/>
      <c r="D16" s="38"/>
      <c r="E16" s="39" t="s">
        <v>56</v>
      </c>
      <c r="F16" s="335" t="s">
        <v>57</v>
      </c>
      <c r="G16" s="336"/>
      <c r="H16" s="336"/>
      <c r="I16" s="336"/>
      <c r="J16" s="336"/>
      <c r="K16" s="336"/>
      <c r="L16" s="336"/>
      <c r="M16" s="336"/>
      <c r="N16" s="337"/>
      <c r="O16" s="330" t="s">
        <v>58</v>
      </c>
      <c r="P16" s="331"/>
      <c r="Q16" s="330" t="s">
        <v>59</v>
      </c>
      <c r="R16" s="331"/>
      <c r="S16" s="330" t="s">
        <v>60</v>
      </c>
      <c r="T16" s="331"/>
    </row>
    <row r="17" spans="1:20" ht="15.75" thickBot="1">
      <c r="A17" s="34"/>
      <c r="B17" s="34"/>
      <c r="C17" s="40" t="s">
        <v>61</v>
      </c>
      <c r="D17" s="41" t="str">
        <f>Tabulka_základní_část!B17</f>
        <v>SK Dobrá Voda</v>
      </c>
      <c r="E17" s="41" t="str">
        <f>Tabulka_základní_část!B11</f>
        <v>Sokol České Budějovice "A"</v>
      </c>
      <c r="F17" s="42">
        <v>1</v>
      </c>
      <c r="G17" s="43"/>
      <c r="H17" s="43"/>
      <c r="I17" s="43">
        <v>2</v>
      </c>
      <c r="J17" s="43"/>
      <c r="K17" s="43"/>
      <c r="L17" s="43">
        <v>3</v>
      </c>
      <c r="M17" s="44"/>
      <c r="N17" s="45"/>
      <c r="O17" s="332"/>
      <c r="P17" s="333"/>
      <c r="Q17" s="332"/>
      <c r="R17" s="333"/>
      <c r="S17" s="332"/>
      <c r="T17" s="333"/>
    </row>
    <row r="18" spans="1:20" ht="15.75" thickTop="1">
      <c r="A18" s="34"/>
      <c r="B18" s="34"/>
      <c r="C18" s="47" t="s">
        <v>62</v>
      </c>
      <c r="D18" s="48"/>
      <c r="E18" s="48"/>
      <c r="F18" s="49"/>
      <c r="G18" s="50" t="s">
        <v>63</v>
      </c>
      <c r="H18" s="51"/>
      <c r="I18" s="49"/>
      <c r="J18" s="50" t="s">
        <v>63</v>
      </c>
      <c r="K18" s="51"/>
      <c r="L18" s="49"/>
      <c r="M18" s="50" t="s">
        <v>63</v>
      </c>
      <c r="N18" s="51"/>
      <c r="O18" s="52">
        <f>F18+I18+L18</f>
        <v>0</v>
      </c>
      <c r="P18" s="53">
        <f>H18+K18+N18</f>
        <v>0</v>
      </c>
      <c r="Q18" s="54">
        <f>IF(F18&gt;H18,1,0)+IF(I18&gt;K18,1,0)+IF(L18&gt;N18,1,0)</f>
        <v>0</v>
      </c>
      <c r="R18" s="55">
        <f>IF(H18&gt;F18,1,0)+IF(K18&gt;I18,1,0)+IF(N18&gt;L18,1,0)</f>
        <v>0</v>
      </c>
      <c r="S18" s="54">
        <f>IF(Q18&gt;R18,1,0)</f>
        <v>0</v>
      </c>
      <c r="T18" s="55">
        <f>IF(R18&gt;Q18,1,0)</f>
        <v>0</v>
      </c>
    </row>
    <row r="19" spans="1:20" ht="15">
      <c r="A19" s="34"/>
      <c r="B19" s="34"/>
      <c r="C19" s="56" t="s">
        <v>64</v>
      </c>
      <c r="D19" s="57"/>
      <c r="E19" s="57"/>
      <c r="F19" s="49"/>
      <c r="G19" s="49" t="s">
        <v>63</v>
      </c>
      <c r="H19" s="51"/>
      <c r="I19" s="49"/>
      <c r="J19" s="49" t="s">
        <v>63</v>
      </c>
      <c r="K19" s="51"/>
      <c r="L19" s="49"/>
      <c r="M19" s="49" t="s">
        <v>63</v>
      </c>
      <c r="N19" s="51"/>
      <c r="O19" s="52">
        <f>F19+I19+L19</f>
        <v>0</v>
      </c>
      <c r="P19" s="53">
        <f>H19+K19+N19</f>
        <v>0</v>
      </c>
      <c r="Q19" s="54">
        <f>IF(F19&gt;H19,1,0)+IF(I19&gt;K19,1,0)+IF(L19&gt;N19,1,0)</f>
        <v>0</v>
      </c>
      <c r="R19" s="55">
        <f>IF(H19&gt;F19,1,0)+IF(K19&gt;I19,1,0)+IF(N19&gt;L19,1,0)</f>
        <v>0</v>
      </c>
      <c r="S19" s="54">
        <f>IF(Q19&gt;R19,1,0)</f>
        <v>0</v>
      </c>
      <c r="T19" s="55">
        <f>IF(R19&gt;Q19,1,0)</f>
        <v>0</v>
      </c>
    </row>
    <row r="20" spans="1:20" ht="15">
      <c r="A20" s="34"/>
      <c r="B20" s="34"/>
      <c r="C20" s="56" t="s">
        <v>65</v>
      </c>
      <c r="D20" s="57"/>
      <c r="E20" s="48"/>
      <c r="F20" s="49"/>
      <c r="G20" s="49" t="s">
        <v>63</v>
      </c>
      <c r="H20" s="51"/>
      <c r="I20" s="49"/>
      <c r="J20" s="49" t="s">
        <v>63</v>
      </c>
      <c r="K20" s="51"/>
      <c r="L20" s="49"/>
      <c r="M20" s="49" t="s">
        <v>63</v>
      </c>
      <c r="N20" s="51"/>
      <c r="O20" s="52">
        <f>F20+I20+L20</f>
        <v>0</v>
      </c>
      <c r="P20" s="53">
        <f>H20+K20+N20</f>
        <v>0</v>
      </c>
      <c r="Q20" s="54">
        <f>IF(F20&gt;H20,1,0)+IF(I20&gt;K20,1,0)+IF(L20&gt;N20,1,0)</f>
        <v>0</v>
      </c>
      <c r="R20" s="55">
        <f>IF(H20&gt;F20,1,0)+IF(K20&gt;I20,1,0)+IF(N20&gt;L20,1,0)</f>
        <v>0</v>
      </c>
      <c r="S20" s="54">
        <f>IF(Q20&gt;R20,1,0)</f>
        <v>0</v>
      </c>
      <c r="T20" s="55">
        <f>IF(R20&gt;Q20,1,0)</f>
        <v>0</v>
      </c>
    </row>
    <row r="21" spans="1:20" ht="15">
      <c r="A21" s="34"/>
      <c r="B21" s="34"/>
      <c r="C21" s="56" t="s">
        <v>66</v>
      </c>
      <c r="D21" s="57"/>
      <c r="E21" s="57"/>
      <c r="F21" s="49"/>
      <c r="G21" s="49" t="s">
        <v>63</v>
      </c>
      <c r="H21" s="51"/>
      <c r="I21" s="49"/>
      <c r="J21" s="49" t="s">
        <v>63</v>
      </c>
      <c r="K21" s="51"/>
      <c r="L21" s="49"/>
      <c r="M21" s="49" t="s">
        <v>63</v>
      </c>
      <c r="N21" s="51"/>
      <c r="O21" s="52">
        <f>F21+I21+L21</f>
        <v>0</v>
      </c>
      <c r="P21" s="53">
        <f>H21+K21+N21</f>
        <v>0</v>
      </c>
      <c r="Q21" s="54">
        <f>IF(F21&gt;H21,1,0)+IF(I21&gt;K21,1,0)+IF(L21&gt;N21,1,0)</f>
        <v>0</v>
      </c>
      <c r="R21" s="55">
        <f>IF(H21&gt;F21,1,0)+IF(K21&gt;I21,1,0)+IF(N21&gt;L21,1,0)</f>
        <v>0</v>
      </c>
      <c r="S21" s="54">
        <f>IF(Q21&gt;R21,1,0)</f>
        <v>0</v>
      </c>
      <c r="T21" s="55">
        <f>IF(R21&gt;Q21,1,0)</f>
        <v>0</v>
      </c>
    </row>
    <row r="22" spans="1:20" ht="15.75" thickBot="1">
      <c r="A22" s="34"/>
      <c r="B22" s="34"/>
      <c r="C22" s="58" t="s">
        <v>67</v>
      </c>
      <c r="D22" s="59"/>
      <c r="E22" s="59"/>
      <c r="F22" s="60"/>
      <c r="G22" s="60" t="s">
        <v>63</v>
      </c>
      <c r="H22" s="61"/>
      <c r="I22" s="60"/>
      <c r="J22" s="60" t="s">
        <v>63</v>
      </c>
      <c r="K22" s="61"/>
      <c r="L22" s="60"/>
      <c r="M22" s="60" t="s">
        <v>63</v>
      </c>
      <c r="N22" s="61"/>
      <c r="O22" s="62">
        <f>F22+I22+L22</f>
        <v>0</v>
      </c>
      <c r="P22" s="63">
        <f>H22+K22+N22</f>
        <v>0</v>
      </c>
      <c r="Q22" s="64">
        <f>IF(F22&gt;H22,1,0)+IF(I22&gt;K22,1,0)+IF(L22&gt;N22,1,0)</f>
        <v>0</v>
      </c>
      <c r="R22" s="65">
        <f>IF(H22&gt;F22,1,0)+IF(K22&gt;I22,1,0)+IF(N22&gt;L22,1,0)</f>
        <v>0</v>
      </c>
      <c r="S22" s="64">
        <f>IF(Q22&gt;R22,1,0)</f>
        <v>0</v>
      </c>
      <c r="T22" s="65">
        <f>IF(R22&gt;Q22,1,0)</f>
        <v>0</v>
      </c>
    </row>
    <row r="23" spans="1:20" ht="15.75" thickTop="1">
      <c r="A23" s="34"/>
      <c r="B23" s="34"/>
      <c r="C23" s="66" t="s">
        <v>68</v>
      </c>
      <c r="D23" s="67">
        <f>IF(S23+T23=0,0,IF(S23=T23,2,IF(S23&gt;T23,3,1)))</f>
        <v>0</v>
      </c>
      <c r="E23" s="67">
        <f>IF(S23+T23=0,0,IF(S23=T23,2,IF(T23&gt;S23,3,1)))</f>
        <v>0</v>
      </c>
      <c r="F23" s="68"/>
      <c r="G23" s="69"/>
      <c r="H23" s="69"/>
      <c r="I23" s="69"/>
      <c r="J23" s="69"/>
      <c r="K23" s="69"/>
      <c r="L23" s="69"/>
      <c r="M23" s="69"/>
      <c r="N23" s="70"/>
      <c r="O23" s="71">
        <f t="shared" ref="O23:T23" si="1">SUM(O18:O22)</f>
        <v>0</v>
      </c>
      <c r="P23" s="72">
        <f t="shared" si="1"/>
        <v>0</v>
      </c>
      <c r="Q23" s="72">
        <f t="shared" si="1"/>
        <v>0</v>
      </c>
      <c r="R23" s="72">
        <f t="shared" si="1"/>
        <v>0</v>
      </c>
      <c r="S23" s="72">
        <f t="shared" si="1"/>
        <v>0</v>
      </c>
      <c r="T23" s="72">
        <f t="shared" si="1"/>
        <v>0</v>
      </c>
    </row>
    <row r="24" spans="1:20" ht="15">
      <c r="A24" s="73"/>
      <c r="B24" s="73"/>
      <c r="C24" s="74" t="s">
        <v>69</v>
      </c>
      <c r="D24" s="338">
        <f>IF(D23+E23=0,0,IF(D23=E23,E16,IF(D23&gt;E23,D17,E17)))</f>
        <v>0</v>
      </c>
      <c r="E24" s="339"/>
      <c r="F24" s="75"/>
      <c r="G24" s="75"/>
      <c r="H24" s="75"/>
      <c r="I24" s="75"/>
      <c r="J24" s="75"/>
      <c r="K24" s="75"/>
      <c r="L24" s="75"/>
      <c r="M24" s="75"/>
      <c r="N24" s="75"/>
      <c r="O24" s="76"/>
      <c r="P24" s="77"/>
      <c r="Q24" s="77"/>
      <c r="R24" s="77"/>
      <c r="S24" s="77"/>
      <c r="T24" s="77"/>
    </row>
    <row r="25" spans="1:20">
      <c r="A25" s="80"/>
      <c r="B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20" ht="15">
      <c r="A26" s="36"/>
      <c r="B26" s="36"/>
      <c r="C26" s="37"/>
      <c r="D26" s="38"/>
      <c r="E26" s="39" t="s">
        <v>56</v>
      </c>
      <c r="F26" s="335" t="s">
        <v>57</v>
      </c>
      <c r="G26" s="336"/>
      <c r="H26" s="336"/>
      <c r="I26" s="336"/>
      <c r="J26" s="336"/>
      <c r="K26" s="336"/>
      <c r="L26" s="336"/>
      <c r="M26" s="336"/>
      <c r="N26" s="337"/>
      <c r="O26" s="330" t="s">
        <v>58</v>
      </c>
      <c r="P26" s="331"/>
      <c r="Q26" s="330" t="s">
        <v>59</v>
      </c>
      <c r="R26" s="331"/>
      <c r="S26" s="330" t="s">
        <v>60</v>
      </c>
      <c r="T26" s="331"/>
    </row>
    <row r="27" spans="1:20" ht="15.75" thickBot="1">
      <c r="A27" s="34"/>
      <c r="B27" s="34"/>
      <c r="C27" s="40" t="s">
        <v>61</v>
      </c>
      <c r="D27" s="41" t="str">
        <f>Tabulka_základní_část!B20</f>
        <v>Sokol České Budějovice "B"</v>
      </c>
      <c r="E27" s="41" t="str">
        <f>Tabulka_základní_část!B8</f>
        <v>SKB Český Krumlov "C"</v>
      </c>
      <c r="F27" s="42">
        <v>1</v>
      </c>
      <c r="G27" s="43"/>
      <c r="H27" s="43"/>
      <c r="I27" s="43">
        <v>2</v>
      </c>
      <c r="J27" s="43"/>
      <c r="K27" s="43"/>
      <c r="L27" s="43">
        <v>3</v>
      </c>
      <c r="M27" s="44"/>
      <c r="N27" s="45"/>
      <c r="O27" s="332"/>
      <c r="P27" s="333"/>
      <c r="Q27" s="332"/>
      <c r="R27" s="333"/>
      <c r="S27" s="332"/>
      <c r="T27" s="333"/>
    </row>
    <row r="28" spans="1:20" ht="15.75" thickTop="1">
      <c r="A28" s="34"/>
      <c r="B28" s="34"/>
      <c r="C28" s="47" t="s">
        <v>62</v>
      </c>
      <c r="D28" s="48"/>
      <c r="E28" s="48"/>
      <c r="F28" s="49"/>
      <c r="G28" s="50" t="s">
        <v>63</v>
      </c>
      <c r="H28" s="51"/>
      <c r="I28" s="49"/>
      <c r="J28" s="50" t="s">
        <v>63</v>
      </c>
      <c r="K28" s="51"/>
      <c r="L28" s="49"/>
      <c r="M28" s="50" t="s">
        <v>63</v>
      </c>
      <c r="N28" s="51"/>
      <c r="O28" s="52">
        <f>F28+I28+L28</f>
        <v>0</v>
      </c>
      <c r="P28" s="53">
        <f>H28+K28+N28</f>
        <v>0</v>
      </c>
      <c r="Q28" s="54">
        <f>IF(F28&gt;H28,1,0)+IF(I28&gt;K28,1,0)+IF(L28&gt;N28,1,0)</f>
        <v>0</v>
      </c>
      <c r="R28" s="55">
        <f>IF(H28&gt;F28,1,0)+IF(K28&gt;I28,1,0)+IF(N28&gt;L28,1,0)</f>
        <v>0</v>
      </c>
      <c r="S28" s="54">
        <f>IF(Q28&gt;R28,1,0)</f>
        <v>0</v>
      </c>
      <c r="T28" s="55">
        <f>IF(R28&gt;Q28,1,0)</f>
        <v>0</v>
      </c>
    </row>
    <row r="29" spans="1:20" ht="15">
      <c r="A29" s="34"/>
      <c r="B29" s="34"/>
      <c r="C29" s="56" t="s">
        <v>64</v>
      </c>
      <c r="D29" s="57"/>
      <c r="E29" s="57"/>
      <c r="F29" s="49"/>
      <c r="G29" s="49" t="s">
        <v>63</v>
      </c>
      <c r="H29" s="51"/>
      <c r="I29" s="49"/>
      <c r="J29" s="49" t="s">
        <v>63</v>
      </c>
      <c r="K29" s="51"/>
      <c r="L29" s="49"/>
      <c r="M29" s="49" t="s">
        <v>63</v>
      </c>
      <c r="N29" s="51"/>
      <c r="O29" s="52">
        <f>F29+I29+L29</f>
        <v>0</v>
      </c>
      <c r="P29" s="53">
        <f>H29+K29+N29</f>
        <v>0</v>
      </c>
      <c r="Q29" s="54">
        <f>IF(F29&gt;H29,1,0)+IF(I29&gt;K29,1,0)+IF(L29&gt;N29,1,0)</f>
        <v>0</v>
      </c>
      <c r="R29" s="55">
        <f>IF(H29&gt;F29,1,0)+IF(K29&gt;I29,1,0)+IF(N29&gt;L29,1,0)</f>
        <v>0</v>
      </c>
      <c r="S29" s="54">
        <f>IF(Q29&gt;R29,1,0)</f>
        <v>0</v>
      </c>
      <c r="T29" s="55">
        <f>IF(R29&gt;Q29,1,0)</f>
        <v>0</v>
      </c>
    </row>
    <row r="30" spans="1:20" ht="15">
      <c r="A30" s="34"/>
      <c r="B30" s="34"/>
      <c r="C30" s="56" t="s">
        <v>65</v>
      </c>
      <c r="D30" s="57"/>
      <c r="E30" s="48"/>
      <c r="F30" s="49"/>
      <c r="G30" s="49" t="s">
        <v>63</v>
      </c>
      <c r="H30" s="51"/>
      <c r="I30" s="49"/>
      <c r="J30" s="49" t="s">
        <v>63</v>
      </c>
      <c r="K30" s="51"/>
      <c r="L30" s="49"/>
      <c r="M30" s="49" t="s">
        <v>63</v>
      </c>
      <c r="N30" s="51"/>
      <c r="O30" s="52">
        <f>F30+I30+L30</f>
        <v>0</v>
      </c>
      <c r="P30" s="53">
        <f>H30+K30+N30</f>
        <v>0</v>
      </c>
      <c r="Q30" s="54">
        <f>IF(F30&gt;H30,1,0)+IF(I30&gt;K30,1,0)+IF(L30&gt;N30,1,0)</f>
        <v>0</v>
      </c>
      <c r="R30" s="55">
        <f>IF(H30&gt;F30,1,0)+IF(K30&gt;I30,1,0)+IF(N30&gt;L30,1,0)</f>
        <v>0</v>
      </c>
      <c r="S30" s="54">
        <f>IF(Q30&gt;R30,1,0)</f>
        <v>0</v>
      </c>
      <c r="T30" s="55">
        <f>IF(R30&gt;Q30,1,0)</f>
        <v>0</v>
      </c>
    </row>
    <row r="31" spans="1:20" ht="15">
      <c r="A31" s="34"/>
      <c r="B31" s="34"/>
      <c r="C31" s="56" t="s">
        <v>66</v>
      </c>
      <c r="D31" s="57"/>
      <c r="E31" s="57"/>
      <c r="F31" s="49"/>
      <c r="G31" s="49" t="s">
        <v>63</v>
      </c>
      <c r="H31" s="51"/>
      <c r="I31" s="49"/>
      <c r="J31" s="49" t="s">
        <v>63</v>
      </c>
      <c r="K31" s="51"/>
      <c r="L31" s="49"/>
      <c r="M31" s="49" t="s">
        <v>63</v>
      </c>
      <c r="N31" s="51"/>
      <c r="O31" s="52">
        <f>F31+I31+L31</f>
        <v>0</v>
      </c>
      <c r="P31" s="53">
        <f>H31+K31+N31</f>
        <v>0</v>
      </c>
      <c r="Q31" s="54">
        <f>IF(F31&gt;H31,1,0)+IF(I31&gt;K31,1,0)+IF(L31&gt;N31,1,0)</f>
        <v>0</v>
      </c>
      <c r="R31" s="55">
        <f>IF(H31&gt;F31,1,0)+IF(K31&gt;I31,1,0)+IF(N31&gt;L31,1,0)</f>
        <v>0</v>
      </c>
      <c r="S31" s="54">
        <f>IF(Q31&gt;R31,1,0)</f>
        <v>0</v>
      </c>
      <c r="T31" s="55">
        <f>IF(R31&gt;Q31,1,0)</f>
        <v>0</v>
      </c>
    </row>
    <row r="32" spans="1:20" ht="15.75" thickBot="1">
      <c r="A32" s="34"/>
      <c r="B32" s="34"/>
      <c r="C32" s="58" t="s">
        <v>67</v>
      </c>
      <c r="D32" s="59"/>
      <c r="E32" s="59"/>
      <c r="F32" s="60"/>
      <c r="G32" s="60" t="s">
        <v>63</v>
      </c>
      <c r="H32" s="61"/>
      <c r="I32" s="60"/>
      <c r="J32" s="60" t="s">
        <v>63</v>
      </c>
      <c r="K32" s="61"/>
      <c r="L32" s="60"/>
      <c r="M32" s="60" t="s">
        <v>63</v>
      </c>
      <c r="N32" s="61"/>
      <c r="O32" s="62">
        <f>F32+I32+L32</f>
        <v>0</v>
      </c>
      <c r="P32" s="63">
        <f>H32+K32+N32</f>
        <v>0</v>
      </c>
      <c r="Q32" s="64">
        <f>IF(F32&gt;H32,1,0)+IF(I32&gt;K32,1,0)+IF(L32&gt;N32,1,0)</f>
        <v>0</v>
      </c>
      <c r="R32" s="65">
        <f>IF(H32&gt;F32,1,0)+IF(K32&gt;I32,1,0)+IF(N32&gt;L32,1,0)</f>
        <v>0</v>
      </c>
      <c r="S32" s="64">
        <f>IF(Q32&gt;R32,1,0)</f>
        <v>0</v>
      </c>
      <c r="T32" s="65">
        <f>IF(R32&gt;Q32,1,0)</f>
        <v>0</v>
      </c>
    </row>
    <row r="33" spans="1:20" ht="15.75" thickTop="1">
      <c r="A33" s="34"/>
      <c r="B33" s="34"/>
      <c r="C33" s="66" t="s">
        <v>68</v>
      </c>
      <c r="D33" s="67">
        <f>IF(S33+T33=0,0,IF(S33=T33,2,IF(S33&gt;T33,3,1)))</f>
        <v>0</v>
      </c>
      <c r="E33" s="67">
        <f>IF(S33+T33=0,0,IF(S33=T33,2,IF(T33&gt;S33,3,1)))</f>
        <v>0</v>
      </c>
      <c r="F33" s="68"/>
      <c r="G33" s="69"/>
      <c r="H33" s="69"/>
      <c r="I33" s="69"/>
      <c r="J33" s="69"/>
      <c r="K33" s="69"/>
      <c r="L33" s="69"/>
      <c r="M33" s="69"/>
      <c r="N33" s="70"/>
      <c r="O33" s="71">
        <f t="shared" ref="O33:T33" si="2">SUM(O28:O32)</f>
        <v>0</v>
      </c>
      <c r="P33" s="72">
        <f t="shared" si="2"/>
        <v>0</v>
      </c>
      <c r="Q33" s="72">
        <f t="shared" si="2"/>
        <v>0</v>
      </c>
      <c r="R33" s="72">
        <f t="shared" si="2"/>
        <v>0</v>
      </c>
      <c r="S33" s="72">
        <f t="shared" si="2"/>
        <v>0</v>
      </c>
      <c r="T33" s="72">
        <f t="shared" si="2"/>
        <v>0</v>
      </c>
    </row>
    <row r="34" spans="1:20" ht="15">
      <c r="A34" s="73"/>
      <c r="B34" s="73"/>
      <c r="C34" s="74" t="s">
        <v>69</v>
      </c>
      <c r="D34" s="338">
        <f>IF(D33+E33=0,0,IF(D33=E33,E26,IF(D33&gt;E33,D27,E27)))</f>
        <v>0</v>
      </c>
      <c r="E34" s="339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77"/>
      <c r="Q34" s="77"/>
      <c r="R34" s="77"/>
      <c r="S34" s="77"/>
      <c r="T34" s="77"/>
    </row>
    <row r="35" spans="1:20">
      <c r="A35" s="80"/>
      <c r="B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spans="1:20" ht="15" hidden="1">
      <c r="A36" s="36"/>
      <c r="B36" s="36"/>
      <c r="C36" s="37"/>
      <c r="D36" s="38"/>
      <c r="E36" s="39" t="s">
        <v>56</v>
      </c>
      <c r="F36" s="335" t="s">
        <v>57</v>
      </c>
      <c r="G36" s="336"/>
      <c r="H36" s="336"/>
      <c r="I36" s="336"/>
      <c r="J36" s="336"/>
      <c r="K36" s="336"/>
      <c r="L36" s="336"/>
      <c r="M36" s="336"/>
      <c r="N36" s="337"/>
      <c r="O36" s="330" t="s">
        <v>58</v>
      </c>
      <c r="P36" s="331"/>
      <c r="Q36" s="330" t="s">
        <v>59</v>
      </c>
      <c r="R36" s="331"/>
      <c r="S36" s="330" t="s">
        <v>60</v>
      </c>
      <c r="T36" s="331"/>
    </row>
    <row r="37" spans="1:20" ht="15.75" hidden="1" thickBot="1">
      <c r="A37" s="34">
        <v>4</v>
      </c>
      <c r="B37" s="34">
        <v>7</v>
      </c>
      <c r="C37" s="40" t="s">
        <v>61</v>
      </c>
      <c r="D37" s="41" t="str">
        <f>VLOOKUP(A37,[1]Systém!$P$5:$Q$14,2,FALSE)</f>
        <v>SK Badminton Tábor - družstvo odstoupilo</v>
      </c>
      <c r="E37" s="41" t="str">
        <f>VLOOKUP(B37,[1]Systém!$P$5:$Q$14,2,FALSE)</f>
        <v>Sokol Křemže</v>
      </c>
      <c r="F37" s="42">
        <v>1</v>
      </c>
      <c r="G37" s="43"/>
      <c r="H37" s="43"/>
      <c r="I37" s="43">
        <v>2</v>
      </c>
      <c r="J37" s="43"/>
      <c r="K37" s="43"/>
      <c r="L37" s="43">
        <v>3</v>
      </c>
      <c r="M37" s="44"/>
      <c r="N37" s="45"/>
      <c r="O37" s="332"/>
      <c r="P37" s="333"/>
      <c r="Q37" s="332"/>
      <c r="R37" s="333"/>
      <c r="S37" s="332"/>
      <c r="T37" s="333"/>
    </row>
    <row r="38" spans="1:20" ht="15.75" hidden="1" thickTop="1">
      <c r="A38" s="34"/>
      <c r="B38" s="34"/>
      <c r="C38" s="47" t="s">
        <v>62</v>
      </c>
      <c r="D38" s="48"/>
      <c r="E38" s="48"/>
      <c r="F38" s="49"/>
      <c r="G38" s="50" t="s">
        <v>63</v>
      </c>
      <c r="H38" s="51"/>
      <c r="I38" s="49"/>
      <c r="J38" s="50" t="s">
        <v>63</v>
      </c>
      <c r="K38" s="51"/>
      <c r="L38" s="49"/>
      <c r="M38" s="50" t="s">
        <v>63</v>
      </c>
      <c r="N38" s="51"/>
      <c r="O38" s="52">
        <f>F38+I38+L38</f>
        <v>0</v>
      </c>
      <c r="P38" s="53">
        <f>H38+K38+N38</f>
        <v>0</v>
      </c>
      <c r="Q38" s="54">
        <f>IF(F38&gt;H38,1,0)+IF(I38&gt;K38,1,0)+IF(L38&gt;N38,1,0)</f>
        <v>0</v>
      </c>
      <c r="R38" s="55">
        <f>IF(H38&gt;F38,1,0)+IF(K38&gt;I38,1,0)+IF(N38&gt;L38,1,0)</f>
        <v>0</v>
      </c>
      <c r="S38" s="54">
        <f>IF(Q38&gt;R38,1,0)</f>
        <v>0</v>
      </c>
      <c r="T38" s="55">
        <f>IF(R38&gt;Q38,1,0)</f>
        <v>0</v>
      </c>
    </row>
    <row r="39" spans="1:20" ht="15" hidden="1">
      <c r="A39" s="34"/>
      <c r="B39" s="34"/>
      <c r="C39" s="56" t="s">
        <v>64</v>
      </c>
      <c r="D39" s="57"/>
      <c r="E39" s="57"/>
      <c r="F39" s="49"/>
      <c r="G39" s="49" t="s">
        <v>63</v>
      </c>
      <c r="H39" s="51"/>
      <c r="I39" s="49"/>
      <c r="J39" s="49" t="s">
        <v>63</v>
      </c>
      <c r="K39" s="51"/>
      <c r="L39" s="49"/>
      <c r="M39" s="49" t="s">
        <v>63</v>
      </c>
      <c r="N39" s="51"/>
      <c r="O39" s="52">
        <f>F39+I39+L39</f>
        <v>0</v>
      </c>
      <c r="P39" s="53">
        <f>H39+K39+N39</f>
        <v>0</v>
      </c>
      <c r="Q39" s="54">
        <f>IF(F39&gt;H39,1,0)+IF(I39&gt;K39,1,0)+IF(L39&gt;N39,1,0)</f>
        <v>0</v>
      </c>
      <c r="R39" s="55">
        <f>IF(H39&gt;F39,1,0)+IF(K39&gt;I39,1,0)+IF(N39&gt;L39,1,0)</f>
        <v>0</v>
      </c>
      <c r="S39" s="54">
        <f>IF(Q39&gt;R39,1,0)</f>
        <v>0</v>
      </c>
      <c r="T39" s="55">
        <f>IF(R39&gt;Q39,1,0)</f>
        <v>0</v>
      </c>
    </row>
    <row r="40" spans="1:20" ht="15" hidden="1">
      <c r="A40" s="34"/>
      <c r="B40" s="34"/>
      <c r="C40" s="56" t="s">
        <v>65</v>
      </c>
      <c r="D40" s="57"/>
      <c r="E40" s="48"/>
      <c r="F40" s="49"/>
      <c r="G40" s="49" t="s">
        <v>63</v>
      </c>
      <c r="H40" s="51"/>
      <c r="I40" s="49"/>
      <c r="J40" s="49" t="s">
        <v>63</v>
      </c>
      <c r="K40" s="51"/>
      <c r="L40" s="49"/>
      <c r="M40" s="49" t="s">
        <v>63</v>
      </c>
      <c r="N40" s="51"/>
      <c r="O40" s="52">
        <f>F40+I40+L40</f>
        <v>0</v>
      </c>
      <c r="P40" s="53">
        <f>H40+K40+N40</f>
        <v>0</v>
      </c>
      <c r="Q40" s="54">
        <f>IF(F40&gt;H40,1,0)+IF(I40&gt;K40,1,0)+IF(L40&gt;N40,1,0)</f>
        <v>0</v>
      </c>
      <c r="R40" s="55">
        <f>IF(H40&gt;F40,1,0)+IF(K40&gt;I40,1,0)+IF(N40&gt;L40,1,0)</f>
        <v>0</v>
      </c>
      <c r="S40" s="54">
        <f>IF(Q40&gt;R40,1,0)</f>
        <v>0</v>
      </c>
      <c r="T40" s="55">
        <f>IF(R40&gt;Q40,1,0)</f>
        <v>0</v>
      </c>
    </row>
    <row r="41" spans="1:20" ht="15" hidden="1">
      <c r="A41" s="34"/>
      <c r="B41" s="34"/>
      <c r="C41" s="56" t="s">
        <v>66</v>
      </c>
      <c r="D41" s="57"/>
      <c r="E41" s="57"/>
      <c r="F41" s="49"/>
      <c r="G41" s="49" t="s">
        <v>63</v>
      </c>
      <c r="H41" s="51"/>
      <c r="I41" s="49"/>
      <c r="J41" s="49" t="s">
        <v>63</v>
      </c>
      <c r="K41" s="51"/>
      <c r="L41" s="49"/>
      <c r="M41" s="49" t="s">
        <v>63</v>
      </c>
      <c r="N41" s="51"/>
      <c r="O41" s="52">
        <f>F41+I41+L41</f>
        <v>0</v>
      </c>
      <c r="P41" s="53">
        <f>H41+K41+N41</f>
        <v>0</v>
      </c>
      <c r="Q41" s="54">
        <f>IF(F41&gt;H41,1,0)+IF(I41&gt;K41,1,0)+IF(L41&gt;N41,1,0)</f>
        <v>0</v>
      </c>
      <c r="R41" s="55">
        <f>IF(H41&gt;F41,1,0)+IF(K41&gt;I41,1,0)+IF(N41&gt;L41,1,0)</f>
        <v>0</v>
      </c>
      <c r="S41" s="54">
        <f>IF(Q41&gt;R41,1,0)</f>
        <v>0</v>
      </c>
      <c r="T41" s="55">
        <f>IF(R41&gt;Q41,1,0)</f>
        <v>0</v>
      </c>
    </row>
    <row r="42" spans="1:20" ht="15.75" hidden="1" thickBot="1">
      <c r="A42" s="34"/>
      <c r="B42" s="34"/>
      <c r="C42" s="58" t="s">
        <v>67</v>
      </c>
      <c r="D42" s="59"/>
      <c r="E42" s="59"/>
      <c r="F42" s="60"/>
      <c r="G42" s="60" t="s">
        <v>63</v>
      </c>
      <c r="H42" s="61"/>
      <c r="I42" s="60"/>
      <c r="J42" s="60" t="s">
        <v>63</v>
      </c>
      <c r="K42" s="61"/>
      <c r="L42" s="60"/>
      <c r="M42" s="60" t="s">
        <v>63</v>
      </c>
      <c r="N42" s="61"/>
      <c r="O42" s="62">
        <f>F42+I42+L42</f>
        <v>0</v>
      </c>
      <c r="P42" s="63">
        <f>H42+K42+N42</f>
        <v>0</v>
      </c>
      <c r="Q42" s="64">
        <f>IF(F42&gt;H42,1,0)+IF(I42&gt;K42,1,0)+IF(L42&gt;N42,1,0)</f>
        <v>0</v>
      </c>
      <c r="R42" s="65">
        <f>IF(H42&gt;F42,1,0)+IF(K42&gt;I42,1,0)+IF(N42&gt;L42,1,0)</f>
        <v>0</v>
      </c>
      <c r="S42" s="64">
        <f>IF(Q42&gt;R42,1,0)</f>
        <v>0</v>
      </c>
      <c r="T42" s="65">
        <f>IF(R42&gt;Q42,1,0)</f>
        <v>0</v>
      </c>
    </row>
    <row r="43" spans="1:20" ht="15" hidden="1">
      <c r="A43" s="34"/>
      <c r="B43" s="34"/>
      <c r="C43" s="66" t="s">
        <v>68</v>
      </c>
      <c r="D43" s="67">
        <f>IF(S43+T43=0,0,IF(S43=T43,2,IF(S43&gt;T43,3,1)))</f>
        <v>0</v>
      </c>
      <c r="E43" s="67">
        <f>IF(S43+T43=0,0,IF(S43=T43,2,IF(T43&gt;S43,3,1)))</f>
        <v>0</v>
      </c>
      <c r="F43" s="68"/>
      <c r="G43" s="69"/>
      <c r="H43" s="69"/>
      <c r="I43" s="69"/>
      <c r="J43" s="69"/>
      <c r="K43" s="69"/>
      <c r="L43" s="69"/>
      <c r="M43" s="69"/>
      <c r="N43" s="70"/>
      <c r="O43" s="71">
        <f t="shared" ref="O43:T43" si="3">SUM(O38:O42)</f>
        <v>0</v>
      </c>
      <c r="P43" s="72">
        <f t="shared" si="3"/>
        <v>0</v>
      </c>
      <c r="Q43" s="72">
        <f t="shared" si="3"/>
        <v>0</v>
      </c>
      <c r="R43" s="72">
        <f t="shared" si="3"/>
        <v>0</v>
      </c>
      <c r="S43" s="72">
        <f t="shared" si="3"/>
        <v>0</v>
      </c>
      <c r="T43" s="72">
        <f t="shared" si="3"/>
        <v>0</v>
      </c>
    </row>
    <row r="44" spans="1:20" ht="15" hidden="1">
      <c r="A44" s="73"/>
      <c r="B44" s="73"/>
      <c r="C44" s="74" t="s">
        <v>69</v>
      </c>
      <c r="D44" s="338">
        <f>IF(D43+E43=0,0,IF(D43=E43,E36,IF(D43&gt;E43,D37,E37)))</f>
        <v>0</v>
      </c>
      <c r="E44" s="339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77"/>
      <c r="Q44" s="77"/>
      <c r="R44" s="77"/>
      <c r="S44" s="77"/>
      <c r="T44" s="77"/>
    </row>
    <row r="45" spans="1:20" hidden="1">
      <c r="A45" s="80"/>
      <c r="B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20" ht="15" customHeight="1">
      <c r="A46" s="36"/>
      <c r="B46" s="36"/>
      <c r="C46" s="37"/>
      <c r="D46" s="38"/>
      <c r="E46" s="39" t="s">
        <v>56</v>
      </c>
      <c r="F46" s="335" t="s">
        <v>57</v>
      </c>
      <c r="G46" s="336"/>
      <c r="H46" s="336"/>
      <c r="I46" s="336"/>
      <c r="J46" s="336"/>
      <c r="K46" s="336"/>
      <c r="L46" s="336"/>
      <c r="M46" s="336"/>
      <c r="N46" s="337"/>
      <c r="O46" s="330" t="s">
        <v>58</v>
      </c>
      <c r="P46" s="331"/>
      <c r="Q46" s="330" t="s">
        <v>59</v>
      </c>
      <c r="R46" s="331"/>
      <c r="S46" s="330" t="s">
        <v>60</v>
      </c>
      <c r="T46" s="331"/>
    </row>
    <row r="47" spans="1:20" ht="15.75" thickBot="1">
      <c r="A47" s="34"/>
      <c r="B47" s="34"/>
      <c r="C47" s="40" t="s">
        <v>61</v>
      </c>
      <c r="D47" s="41" t="str">
        <f>Tabulka_základní_část!B23</f>
        <v>SKB Český Krumlov "D"</v>
      </c>
      <c r="E47" s="41" t="str">
        <f>Tabulka_základní_část!B5</f>
        <v>SKB Český Krumlov "A"</v>
      </c>
      <c r="F47" s="42">
        <v>1</v>
      </c>
      <c r="G47" s="43"/>
      <c r="H47" s="43"/>
      <c r="I47" s="43">
        <v>2</v>
      </c>
      <c r="J47" s="43"/>
      <c r="K47" s="43"/>
      <c r="L47" s="43">
        <v>3</v>
      </c>
      <c r="M47" s="44"/>
      <c r="N47" s="45"/>
      <c r="O47" s="332"/>
      <c r="P47" s="333"/>
      <c r="Q47" s="332"/>
      <c r="R47" s="333"/>
      <c r="S47" s="332"/>
      <c r="T47" s="333"/>
    </row>
    <row r="48" spans="1:20" ht="15.75" thickTop="1">
      <c r="A48" s="34"/>
      <c r="B48" s="34"/>
      <c r="C48" s="47" t="s">
        <v>62</v>
      </c>
      <c r="D48" s="48"/>
      <c r="E48" s="48"/>
      <c r="F48" s="49"/>
      <c r="G48" s="50" t="s">
        <v>63</v>
      </c>
      <c r="H48" s="51"/>
      <c r="I48" s="49"/>
      <c r="J48" s="50" t="s">
        <v>63</v>
      </c>
      <c r="K48" s="51"/>
      <c r="L48" s="49"/>
      <c r="M48" s="50" t="s">
        <v>63</v>
      </c>
      <c r="N48" s="51"/>
      <c r="O48" s="52">
        <f>F48+I48+L48</f>
        <v>0</v>
      </c>
      <c r="P48" s="53">
        <f>H48+K48+N48</f>
        <v>0</v>
      </c>
      <c r="Q48" s="54">
        <f>IF(F48&gt;H48,1,0)+IF(I48&gt;K48,1,0)+IF(L48&gt;N48,1,0)</f>
        <v>0</v>
      </c>
      <c r="R48" s="55">
        <f>IF(H48&gt;F48,1,0)+IF(K48&gt;I48,1,0)+IF(N48&gt;L48,1,0)</f>
        <v>0</v>
      </c>
      <c r="S48" s="54">
        <f>IF(Q48&gt;R48,1,0)</f>
        <v>0</v>
      </c>
      <c r="T48" s="55">
        <f>IF(R48&gt;Q48,1,0)</f>
        <v>0</v>
      </c>
    </row>
    <row r="49" spans="1:20" ht="15">
      <c r="A49" s="34"/>
      <c r="B49" s="34"/>
      <c r="C49" s="56" t="s">
        <v>64</v>
      </c>
      <c r="D49" s="57"/>
      <c r="E49" s="57"/>
      <c r="F49" s="49"/>
      <c r="G49" s="49" t="s">
        <v>63</v>
      </c>
      <c r="H49" s="51"/>
      <c r="I49" s="49"/>
      <c r="J49" s="49" t="s">
        <v>63</v>
      </c>
      <c r="K49" s="51"/>
      <c r="L49" s="49"/>
      <c r="M49" s="49" t="s">
        <v>63</v>
      </c>
      <c r="N49" s="51"/>
      <c r="O49" s="52">
        <f>F49+I49+L49</f>
        <v>0</v>
      </c>
      <c r="P49" s="53">
        <f>H49+K49+N49</f>
        <v>0</v>
      </c>
      <c r="Q49" s="54">
        <f>IF(F49&gt;H49,1,0)+IF(I49&gt;K49,1,0)+IF(L49&gt;N49,1,0)</f>
        <v>0</v>
      </c>
      <c r="R49" s="55">
        <f>IF(H49&gt;F49,1,0)+IF(K49&gt;I49,1,0)+IF(N49&gt;L49,1,0)</f>
        <v>0</v>
      </c>
      <c r="S49" s="54">
        <f>IF(Q49&gt;R49,1,0)</f>
        <v>0</v>
      </c>
      <c r="T49" s="55">
        <f>IF(R49&gt;Q49,1,0)</f>
        <v>0</v>
      </c>
    </row>
    <row r="50" spans="1:20" ht="15">
      <c r="A50" s="34"/>
      <c r="B50" s="34"/>
      <c r="C50" s="56" t="s">
        <v>65</v>
      </c>
      <c r="D50" s="57"/>
      <c r="E50" s="48"/>
      <c r="F50" s="49"/>
      <c r="G50" s="49" t="s">
        <v>63</v>
      </c>
      <c r="H50" s="51"/>
      <c r="I50" s="49"/>
      <c r="J50" s="49" t="s">
        <v>63</v>
      </c>
      <c r="K50" s="51"/>
      <c r="L50" s="49"/>
      <c r="M50" s="49" t="s">
        <v>63</v>
      </c>
      <c r="N50" s="51"/>
      <c r="O50" s="52">
        <f>F50+I50+L50</f>
        <v>0</v>
      </c>
      <c r="P50" s="53">
        <f>H50+K50+N50</f>
        <v>0</v>
      </c>
      <c r="Q50" s="54">
        <f>IF(F50&gt;H50,1,0)+IF(I50&gt;K50,1,0)+IF(L50&gt;N50,1,0)</f>
        <v>0</v>
      </c>
      <c r="R50" s="55">
        <f>IF(H50&gt;F50,1,0)+IF(K50&gt;I50,1,0)+IF(N50&gt;L50,1,0)</f>
        <v>0</v>
      </c>
      <c r="S50" s="54">
        <f>IF(Q50&gt;R50,1,0)</f>
        <v>0</v>
      </c>
      <c r="T50" s="55">
        <f>IF(R50&gt;Q50,1,0)</f>
        <v>0</v>
      </c>
    </row>
    <row r="51" spans="1:20" ht="15">
      <c r="A51" s="34"/>
      <c r="B51" s="34"/>
      <c r="C51" s="56" t="s">
        <v>66</v>
      </c>
      <c r="D51" s="57"/>
      <c r="E51" s="57"/>
      <c r="F51" s="49"/>
      <c r="G51" s="49" t="s">
        <v>63</v>
      </c>
      <c r="H51" s="51"/>
      <c r="I51" s="49"/>
      <c r="J51" s="49" t="s">
        <v>63</v>
      </c>
      <c r="K51" s="51"/>
      <c r="L51" s="49"/>
      <c r="M51" s="49" t="s">
        <v>63</v>
      </c>
      <c r="N51" s="51"/>
      <c r="O51" s="52">
        <f>F51+I51+L51</f>
        <v>0</v>
      </c>
      <c r="P51" s="53">
        <f>H51+K51+N51</f>
        <v>0</v>
      </c>
      <c r="Q51" s="54">
        <f>IF(F51&gt;H51,1,0)+IF(I51&gt;K51,1,0)+IF(L51&gt;N51,1,0)</f>
        <v>0</v>
      </c>
      <c r="R51" s="55">
        <f>IF(H51&gt;F51,1,0)+IF(K51&gt;I51,1,0)+IF(N51&gt;L51,1,0)</f>
        <v>0</v>
      </c>
      <c r="S51" s="54">
        <f>IF(Q51&gt;R51,1,0)</f>
        <v>0</v>
      </c>
      <c r="T51" s="55">
        <f>IF(R51&gt;Q51,1,0)</f>
        <v>0</v>
      </c>
    </row>
    <row r="52" spans="1:20" ht="15.75" thickBot="1">
      <c r="A52" s="34"/>
      <c r="B52" s="34"/>
      <c r="C52" s="58" t="s">
        <v>67</v>
      </c>
      <c r="D52" s="59"/>
      <c r="E52" s="59"/>
      <c r="F52" s="60"/>
      <c r="G52" s="60" t="s">
        <v>63</v>
      </c>
      <c r="H52" s="61"/>
      <c r="I52" s="60"/>
      <c r="J52" s="60" t="s">
        <v>63</v>
      </c>
      <c r="K52" s="61"/>
      <c r="L52" s="60"/>
      <c r="M52" s="60" t="s">
        <v>63</v>
      </c>
      <c r="N52" s="61"/>
      <c r="O52" s="62">
        <f>F52+I52+L52</f>
        <v>0</v>
      </c>
      <c r="P52" s="63">
        <f>H52+K52+N52</f>
        <v>0</v>
      </c>
      <c r="Q52" s="64">
        <f>IF(F52&gt;H52,1,0)+IF(I52&gt;K52,1,0)+IF(L52&gt;N52,1,0)</f>
        <v>0</v>
      </c>
      <c r="R52" s="65">
        <f>IF(H52&gt;F52,1,0)+IF(K52&gt;I52,1,0)+IF(N52&gt;L52,1,0)</f>
        <v>0</v>
      </c>
      <c r="S52" s="64">
        <f>IF(Q52&gt;R52,1,0)</f>
        <v>0</v>
      </c>
      <c r="T52" s="65">
        <f>IF(R52&gt;Q52,1,0)</f>
        <v>0</v>
      </c>
    </row>
    <row r="53" spans="1:20" ht="15.75" thickTop="1">
      <c r="A53" s="34"/>
      <c r="B53" s="34"/>
      <c r="C53" s="66" t="s">
        <v>68</v>
      </c>
      <c r="D53" s="67">
        <f>IF(S53+T53=0,0,IF(S53=T53,2,IF(S53&gt;T53,3,1)))</f>
        <v>0</v>
      </c>
      <c r="E53" s="67">
        <f>IF(S53+T53=0,0,IF(S53=T53,2,IF(T53&gt;S53,3,1)))</f>
        <v>0</v>
      </c>
      <c r="F53" s="68"/>
      <c r="G53" s="69"/>
      <c r="H53" s="69"/>
      <c r="I53" s="69"/>
      <c r="J53" s="69"/>
      <c r="K53" s="69"/>
      <c r="L53" s="69"/>
      <c r="M53" s="69"/>
      <c r="N53" s="70"/>
      <c r="O53" s="71">
        <f t="shared" ref="O53:T53" si="4">SUM(O48:O52)</f>
        <v>0</v>
      </c>
      <c r="P53" s="72">
        <f t="shared" si="4"/>
        <v>0</v>
      </c>
      <c r="Q53" s="72">
        <f t="shared" si="4"/>
        <v>0</v>
      </c>
      <c r="R53" s="72">
        <f t="shared" si="4"/>
        <v>0</v>
      </c>
      <c r="S53" s="72">
        <f t="shared" si="4"/>
        <v>0</v>
      </c>
      <c r="T53" s="72">
        <f t="shared" si="4"/>
        <v>0</v>
      </c>
    </row>
    <row r="54" spans="1:20" ht="15">
      <c r="A54" s="73"/>
      <c r="B54" s="73"/>
      <c r="C54" s="74" t="s">
        <v>69</v>
      </c>
      <c r="D54" s="338">
        <f>IF(D53+E53=0,0,IF(D53=E53,E46,IF(D53&gt;E53,D47,E47)))</f>
        <v>0</v>
      </c>
      <c r="E54" s="339"/>
      <c r="F54" s="75"/>
      <c r="G54" s="75"/>
      <c r="H54" s="75"/>
      <c r="I54" s="75"/>
      <c r="J54" s="75"/>
      <c r="K54" s="75"/>
      <c r="L54" s="75"/>
      <c r="M54" s="75"/>
      <c r="N54" s="75"/>
      <c r="O54" s="76"/>
      <c r="P54" s="77"/>
      <c r="Q54" s="77"/>
      <c r="R54" s="77"/>
      <c r="S54" s="77"/>
      <c r="T54" s="77"/>
    </row>
    <row r="55" spans="1:20" ht="15">
      <c r="A55" s="73"/>
      <c r="B55" s="73"/>
      <c r="C55" s="79"/>
      <c r="D55" s="90"/>
      <c r="E55" s="90"/>
      <c r="F55" s="75"/>
      <c r="G55" s="75"/>
      <c r="H55" s="75"/>
      <c r="I55" s="75"/>
      <c r="J55" s="75"/>
      <c r="K55" s="75"/>
      <c r="L55" s="75"/>
      <c r="M55" s="75"/>
      <c r="N55" s="75"/>
      <c r="O55" s="76"/>
      <c r="P55" s="77"/>
      <c r="Q55" s="77"/>
      <c r="R55" s="77"/>
      <c r="S55" s="77"/>
      <c r="T55" s="77"/>
    </row>
    <row r="56" spans="1:20" ht="6" customHeight="1">
      <c r="A56" s="334"/>
      <c r="B56" s="334"/>
      <c r="C56" s="87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9"/>
      <c r="P56" s="89"/>
      <c r="Q56" s="89"/>
      <c r="R56" s="89"/>
      <c r="S56" s="89"/>
      <c r="T56" s="89"/>
    </row>
    <row r="57" spans="1:20" ht="15">
      <c r="A57" s="34"/>
      <c r="B57" s="34"/>
      <c r="C57" s="35"/>
      <c r="D57" s="82"/>
      <c r="E57" s="81"/>
      <c r="F57" s="81"/>
      <c r="G57" s="81"/>
      <c r="H57" s="81"/>
      <c r="I57" s="81"/>
      <c r="J57" s="81"/>
      <c r="K57" s="81"/>
      <c r="L57" s="81"/>
      <c r="M57" s="81"/>
      <c r="N57" s="81"/>
    </row>
    <row r="58" spans="1:20" ht="15">
      <c r="A58" s="36"/>
      <c r="B58" s="36"/>
      <c r="C58" s="37"/>
      <c r="D58" s="38"/>
      <c r="E58" s="39" t="s">
        <v>56</v>
      </c>
      <c r="F58" s="335" t="s">
        <v>57</v>
      </c>
      <c r="G58" s="336"/>
      <c r="H58" s="336"/>
      <c r="I58" s="336"/>
      <c r="J58" s="336"/>
      <c r="K58" s="336"/>
      <c r="L58" s="336"/>
      <c r="M58" s="336"/>
      <c r="N58" s="337"/>
      <c r="O58" s="330" t="s">
        <v>58</v>
      </c>
      <c r="P58" s="331"/>
      <c r="Q58" s="330" t="s">
        <v>59</v>
      </c>
      <c r="R58" s="331"/>
      <c r="S58" s="330" t="s">
        <v>60</v>
      </c>
      <c r="T58" s="331"/>
    </row>
    <row r="59" spans="1:20" ht="15.75" thickBot="1">
      <c r="A59" s="34"/>
      <c r="B59" s="34"/>
      <c r="C59" s="40" t="s">
        <v>61</v>
      </c>
      <c r="D59" s="41" t="str">
        <f>Tabulka_základní_část!B11</f>
        <v>Sokol České Budějovice "A"</v>
      </c>
      <c r="E59" s="41" t="str">
        <f>Tabulka_základní_část!B26</f>
        <v>SKB Český Krumlov "B"</v>
      </c>
      <c r="F59" s="42">
        <v>1</v>
      </c>
      <c r="G59" s="43"/>
      <c r="H59" s="43"/>
      <c r="I59" s="43">
        <v>2</v>
      </c>
      <c r="J59" s="43"/>
      <c r="K59" s="43"/>
      <c r="L59" s="43">
        <v>3</v>
      </c>
      <c r="M59" s="44"/>
      <c r="N59" s="45"/>
      <c r="O59" s="332"/>
      <c r="P59" s="333"/>
      <c r="Q59" s="332"/>
      <c r="R59" s="333"/>
      <c r="S59" s="332"/>
      <c r="T59" s="333"/>
    </row>
    <row r="60" spans="1:20" ht="15.75" thickTop="1">
      <c r="A60" s="34"/>
      <c r="B60" s="34"/>
      <c r="C60" s="47" t="s">
        <v>62</v>
      </c>
      <c r="D60" s="48"/>
      <c r="E60" s="48"/>
      <c r="F60" s="49"/>
      <c r="G60" s="50" t="s">
        <v>63</v>
      </c>
      <c r="H60" s="51"/>
      <c r="I60" s="49"/>
      <c r="J60" s="50" t="s">
        <v>63</v>
      </c>
      <c r="K60" s="51"/>
      <c r="L60" s="49"/>
      <c r="M60" s="50" t="s">
        <v>63</v>
      </c>
      <c r="N60" s="51"/>
      <c r="O60" s="52">
        <f>F60+I60+L60</f>
        <v>0</v>
      </c>
      <c r="P60" s="53">
        <f>H60+K60+N60</f>
        <v>0</v>
      </c>
      <c r="Q60" s="54">
        <f>IF(F60&gt;H60,1,0)+IF(I60&gt;K60,1,0)+IF(L60&gt;N60,1,0)</f>
        <v>0</v>
      </c>
      <c r="R60" s="55">
        <f>IF(H60&gt;F60,1,0)+IF(K60&gt;I60,1,0)+IF(N60&gt;L60,1,0)</f>
        <v>0</v>
      </c>
      <c r="S60" s="54">
        <f>IF(Q60&gt;R60,1,0)</f>
        <v>0</v>
      </c>
      <c r="T60" s="55">
        <f>IF(R60&gt;Q60,1,0)</f>
        <v>0</v>
      </c>
    </row>
    <row r="61" spans="1:20" ht="15">
      <c r="A61" s="34"/>
      <c r="B61" s="34"/>
      <c r="C61" s="56" t="s">
        <v>64</v>
      </c>
      <c r="D61" s="57"/>
      <c r="E61" s="57"/>
      <c r="F61" s="49"/>
      <c r="G61" s="49" t="s">
        <v>63</v>
      </c>
      <c r="H61" s="51"/>
      <c r="I61" s="49"/>
      <c r="J61" s="49" t="s">
        <v>63</v>
      </c>
      <c r="K61" s="51"/>
      <c r="L61" s="49"/>
      <c r="M61" s="49" t="s">
        <v>63</v>
      </c>
      <c r="N61" s="51"/>
      <c r="O61" s="52">
        <f>F61+I61+L61</f>
        <v>0</v>
      </c>
      <c r="P61" s="53">
        <f>H61+K61+N61</f>
        <v>0</v>
      </c>
      <c r="Q61" s="54">
        <f>IF(F61&gt;H61,1,0)+IF(I61&gt;K61,1,0)+IF(L61&gt;N61,1,0)</f>
        <v>0</v>
      </c>
      <c r="R61" s="55">
        <f>IF(H61&gt;F61,1,0)+IF(K61&gt;I61,1,0)+IF(N61&gt;L61,1,0)</f>
        <v>0</v>
      </c>
      <c r="S61" s="54">
        <f>IF(Q61&gt;R61,1,0)</f>
        <v>0</v>
      </c>
      <c r="T61" s="55">
        <f>IF(R61&gt;Q61,1,0)</f>
        <v>0</v>
      </c>
    </row>
    <row r="62" spans="1:20" ht="15">
      <c r="A62" s="34"/>
      <c r="B62" s="34"/>
      <c r="C62" s="56" t="s">
        <v>65</v>
      </c>
      <c r="D62" s="57"/>
      <c r="E62" s="48"/>
      <c r="F62" s="49"/>
      <c r="G62" s="49" t="s">
        <v>63</v>
      </c>
      <c r="H62" s="51"/>
      <c r="I62" s="49"/>
      <c r="J62" s="49" t="s">
        <v>63</v>
      </c>
      <c r="K62" s="51"/>
      <c r="L62" s="49"/>
      <c r="M62" s="49" t="s">
        <v>63</v>
      </c>
      <c r="N62" s="51"/>
      <c r="O62" s="52">
        <f>F62+I62+L62</f>
        <v>0</v>
      </c>
      <c r="P62" s="53">
        <f>H62+K62+N62</f>
        <v>0</v>
      </c>
      <c r="Q62" s="54">
        <f>IF(F62&gt;H62,1,0)+IF(I62&gt;K62,1,0)+IF(L62&gt;N62,1,0)</f>
        <v>0</v>
      </c>
      <c r="R62" s="55">
        <f>IF(H62&gt;F62,1,0)+IF(K62&gt;I62,1,0)+IF(N62&gt;L62,1,0)</f>
        <v>0</v>
      </c>
      <c r="S62" s="54">
        <f>IF(Q62&gt;R62,1,0)</f>
        <v>0</v>
      </c>
      <c r="T62" s="55">
        <f>IF(R62&gt;Q62,1,0)</f>
        <v>0</v>
      </c>
    </row>
    <row r="63" spans="1:20" ht="15">
      <c r="A63" s="34"/>
      <c r="B63" s="34"/>
      <c r="C63" s="56" t="s">
        <v>66</v>
      </c>
      <c r="D63" s="57"/>
      <c r="E63" s="57"/>
      <c r="F63" s="49"/>
      <c r="G63" s="49" t="s">
        <v>63</v>
      </c>
      <c r="H63" s="51"/>
      <c r="I63" s="49"/>
      <c r="J63" s="49" t="s">
        <v>63</v>
      </c>
      <c r="K63" s="51"/>
      <c r="L63" s="49"/>
      <c r="M63" s="49" t="s">
        <v>63</v>
      </c>
      <c r="N63" s="51"/>
      <c r="O63" s="52">
        <f>F63+I63+L63</f>
        <v>0</v>
      </c>
      <c r="P63" s="53">
        <f>H63+K63+N63</f>
        <v>0</v>
      </c>
      <c r="Q63" s="54">
        <f>IF(F63&gt;H63,1,0)+IF(I63&gt;K63,1,0)+IF(L63&gt;N63,1,0)</f>
        <v>0</v>
      </c>
      <c r="R63" s="55">
        <f>IF(H63&gt;F63,1,0)+IF(K63&gt;I63,1,0)+IF(N63&gt;L63,1,0)</f>
        <v>0</v>
      </c>
      <c r="S63" s="54">
        <f>IF(Q63&gt;R63,1,0)</f>
        <v>0</v>
      </c>
      <c r="T63" s="55">
        <f>IF(R63&gt;Q63,1,0)</f>
        <v>0</v>
      </c>
    </row>
    <row r="64" spans="1:20" ht="15.75" thickBot="1">
      <c r="A64" s="34"/>
      <c r="B64" s="34"/>
      <c r="C64" s="58" t="s">
        <v>67</v>
      </c>
      <c r="D64" s="59"/>
      <c r="E64" s="59"/>
      <c r="F64" s="60"/>
      <c r="G64" s="60" t="s">
        <v>63</v>
      </c>
      <c r="H64" s="61"/>
      <c r="I64" s="60"/>
      <c r="J64" s="60" t="s">
        <v>63</v>
      </c>
      <c r="K64" s="61"/>
      <c r="L64" s="60"/>
      <c r="M64" s="60" t="s">
        <v>63</v>
      </c>
      <c r="N64" s="61"/>
      <c r="O64" s="62">
        <f>F64+I64+L64</f>
        <v>0</v>
      </c>
      <c r="P64" s="63">
        <f>H64+K64+N64</f>
        <v>0</v>
      </c>
      <c r="Q64" s="64">
        <f>IF(F64&gt;H64,1,0)+IF(I64&gt;K64,1,0)+IF(L64&gt;N64,1,0)</f>
        <v>0</v>
      </c>
      <c r="R64" s="65">
        <f>IF(H64&gt;F64,1,0)+IF(K64&gt;I64,1,0)+IF(N64&gt;L64,1,0)</f>
        <v>0</v>
      </c>
      <c r="S64" s="64">
        <f>IF(Q64&gt;R64,1,0)</f>
        <v>0</v>
      </c>
      <c r="T64" s="65">
        <f>IF(R64&gt;Q64,1,0)</f>
        <v>0</v>
      </c>
    </row>
    <row r="65" spans="1:20" ht="15.75" thickTop="1">
      <c r="A65" s="34"/>
      <c r="B65" s="34"/>
      <c r="C65" s="66" t="s">
        <v>68</v>
      </c>
      <c r="D65" s="67">
        <f>IF(S65+T65=0,0,IF(S65=T65,2,IF(S65&gt;T65,3,1)))</f>
        <v>0</v>
      </c>
      <c r="E65" s="67">
        <f>IF(S65+T65=0,0,IF(S65=T65,2,IF(T65&gt;S65,3,1)))</f>
        <v>0</v>
      </c>
      <c r="F65" s="68"/>
      <c r="G65" s="69"/>
      <c r="H65" s="69"/>
      <c r="I65" s="69"/>
      <c r="J65" s="69"/>
      <c r="K65" s="69"/>
      <c r="L65" s="69"/>
      <c r="M65" s="69"/>
      <c r="N65" s="70"/>
      <c r="O65" s="71">
        <f t="shared" ref="O65:T65" si="5">SUM(O60:O64)</f>
        <v>0</v>
      </c>
      <c r="P65" s="72">
        <f t="shared" si="5"/>
        <v>0</v>
      </c>
      <c r="Q65" s="72">
        <f t="shared" si="5"/>
        <v>0</v>
      </c>
      <c r="R65" s="72">
        <f t="shared" si="5"/>
        <v>0</v>
      </c>
      <c r="S65" s="72">
        <f t="shared" si="5"/>
        <v>0</v>
      </c>
      <c r="T65" s="72">
        <f t="shared" si="5"/>
        <v>0</v>
      </c>
    </row>
    <row r="66" spans="1:20" ht="15">
      <c r="A66" s="73"/>
      <c r="B66" s="73"/>
      <c r="C66" s="74" t="s">
        <v>69</v>
      </c>
      <c r="D66" s="338"/>
      <c r="E66" s="339"/>
      <c r="F66" s="75"/>
      <c r="G66" s="75"/>
      <c r="H66" s="75"/>
      <c r="I66" s="75"/>
      <c r="J66" s="75"/>
      <c r="K66" s="75"/>
      <c r="L66" s="75"/>
      <c r="M66" s="75"/>
      <c r="N66" s="75"/>
      <c r="O66" s="76"/>
      <c r="P66" s="77"/>
      <c r="Q66" s="77"/>
      <c r="R66" s="77"/>
      <c r="S66" s="77"/>
      <c r="T66" s="77"/>
    </row>
    <row r="67" spans="1:20" ht="15">
      <c r="A67" s="73"/>
      <c r="B67" s="73"/>
      <c r="C67" s="79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6"/>
      <c r="P67" s="77"/>
      <c r="Q67" s="77"/>
      <c r="R67" s="77"/>
      <c r="S67" s="77"/>
      <c r="T67" s="77"/>
    </row>
    <row r="68" spans="1:20" ht="15">
      <c r="A68" s="36"/>
      <c r="B68" s="36"/>
      <c r="C68" s="37"/>
      <c r="D68" s="38"/>
      <c r="E68" s="39" t="s">
        <v>56</v>
      </c>
      <c r="F68" s="335" t="s">
        <v>57</v>
      </c>
      <c r="G68" s="336"/>
      <c r="H68" s="336"/>
      <c r="I68" s="336"/>
      <c r="J68" s="336"/>
      <c r="K68" s="336"/>
      <c r="L68" s="336"/>
      <c r="M68" s="336"/>
      <c r="N68" s="337"/>
      <c r="O68" s="330" t="s">
        <v>58</v>
      </c>
      <c r="P68" s="331"/>
      <c r="Q68" s="330" t="s">
        <v>59</v>
      </c>
      <c r="R68" s="331"/>
      <c r="S68" s="330" t="s">
        <v>60</v>
      </c>
      <c r="T68" s="331"/>
    </row>
    <row r="69" spans="1:20" ht="15.75" thickBot="1">
      <c r="A69" s="34"/>
      <c r="B69" s="34"/>
      <c r="C69" s="40" t="s">
        <v>61</v>
      </c>
      <c r="D69" s="41" t="str">
        <f>Tabulka_základní_část!B14</f>
        <v>Sokol Vodňany</v>
      </c>
      <c r="E69" s="41" t="str">
        <f>Tabulka_základní_část!B8</f>
        <v>SKB Český Krumlov "C"</v>
      </c>
      <c r="F69" s="42">
        <v>1</v>
      </c>
      <c r="G69" s="43"/>
      <c r="H69" s="43"/>
      <c r="I69" s="43">
        <v>2</v>
      </c>
      <c r="J69" s="43"/>
      <c r="K69" s="43"/>
      <c r="L69" s="43">
        <v>3</v>
      </c>
      <c r="M69" s="44"/>
      <c r="N69" s="45"/>
      <c r="O69" s="332"/>
      <c r="P69" s="333"/>
      <c r="Q69" s="332"/>
      <c r="R69" s="333"/>
      <c r="S69" s="332"/>
      <c r="T69" s="333"/>
    </row>
    <row r="70" spans="1:20" ht="15.75" thickTop="1">
      <c r="A70" s="34"/>
      <c r="B70" s="34"/>
      <c r="C70" s="47" t="s">
        <v>62</v>
      </c>
      <c r="D70" s="48"/>
      <c r="E70" s="48"/>
      <c r="F70" s="49"/>
      <c r="G70" s="50" t="s">
        <v>63</v>
      </c>
      <c r="H70" s="51"/>
      <c r="I70" s="49"/>
      <c r="J70" s="50" t="s">
        <v>63</v>
      </c>
      <c r="K70" s="51"/>
      <c r="L70" s="49"/>
      <c r="M70" s="50" t="s">
        <v>63</v>
      </c>
      <c r="N70" s="51"/>
      <c r="O70" s="52">
        <f>F70+I70+L70</f>
        <v>0</v>
      </c>
      <c r="P70" s="53">
        <f>H70+K70+N70</f>
        <v>0</v>
      </c>
      <c r="Q70" s="54">
        <f>IF(F70&gt;H70,1,0)+IF(I70&gt;K70,1,0)+IF(L70&gt;N70,1,0)</f>
        <v>0</v>
      </c>
      <c r="R70" s="55">
        <f>IF(H70&gt;F70,1,0)+IF(K70&gt;I70,1,0)+IF(N70&gt;L70,1,0)</f>
        <v>0</v>
      </c>
      <c r="S70" s="54">
        <f>IF(Q70&gt;R70,1,0)</f>
        <v>0</v>
      </c>
      <c r="T70" s="55">
        <f>IF(R70&gt;Q70,1,0)</f>
        <v>0</v>
      </c>
    </row>
    <row r="71" spans="1:20" ht="15">
      <c r="A71" s="34"/>
      <c r="B71" s="34"/>
      <c r="C71" s="56" t="s">
        <v>64</v>
      </c>
      <c r="D71" s="57"/>
      <c r="E71" s="57"/>
      <c r="F71" s="49"/>
      <c r="G71" s="49" t="s">
        <v>63</v>
      </c>
      <c r="H71" s="51"/>
      <c r="I71" s="49"/>
      <c r="J71" s="49" t="s">
        <v>63</v>
      </c>
      <c r="K71" s="51"/>
      <c r="L71" s="49"/>
      <c r="M71" s="49" t="s">
        <v>63</v>
      </c>
      <c r="N71" s="51"/>
      <c r="O71" s="52">
        <f>F71+I71+L71</f>
        <v>0</v>
      </c>
      <c r="P71" s="53">
        <f>H71+K71+N71</f>
        <v>0</v>
      </c>
      <c r="Q71" s="54">
        <f>IF(F71&gt;H71,1,0)+IF(I71&gt;K71,1,0)+IF(L71&gt;N71,1,0)</f>
        <v>0</v>
      </c>
      <c r="R71" s="55">
        <f>IF(H71&gt;F71,1,0)+IF(K71&gt;I71,1,0)+IF(N71&gt;L71,1,0)</f>
        <v>0</v>
      </c>
      <c r="S71" s="54">
        <f>IF(Q71&gt;R71,1,0)</f>
        <v>0</v>
      </c>
      <c r="T71" s="55">
        <f>IF(R71&gt;Q71,1,0)</f>
        <v>0</v>
      </c>
    </row>
    <row r="72" spans="1:20" ht="15">
      <c r="A72" s="34"/>
      <c r="B72" s="34"/>
      <c r="C72" s="56" t="s">
        <v>65</v>
      </c>
      <c r="D72" s="57"/>
      <c r="E72" s="48"/>
      <c r="F72" s="49"/>
      <c r="G72" s="49" t="s">
        <v>63</v>
      </c>
      <c r="H72" s="51"/>
      <c r="I72" s="49"/>
      <c r="J72" s="49" t="s">
        <v>63</v>
      </c>
      <c r="K72" s="51"/>
      <c r="L72" s="49"/>
      <c r="M72" s="49" t="s">
        <v>63</v>
      </c>
      <c r="N72" s="51"/>
      <c r="O72" s="52">
        <f>F72+I72+L72</f>
        <v>0</v>
      </c>
      <c r="P72" s="53">
        <f>H72+K72+N72</f>
        <v>0</v>
      </c>
      <c r="Q72" s="54">
        <f>IF(F72&gt;H72,1,0)+IF(I72&gt;K72,1,0)+IF(L72&gt;N72,1,0)</f>
        <v>0</v>
      </c>
      <c r="R72" s="55">
        <f>IF(H72&gt;F72,1,0)+IF(K72&gt;I72,1,0)+IF(N72&gt;L72,1,0)</f>
        <v>0</v>
      </c>
      <c r="S72" s="54">
        <f>IF(Q72&gt;R72,1,0)</f>
        <v>0</v>
      </c>
      <c r="T72" s="55">
        <f>IF(R72&gt;Q72,1,0)</f>
        <v>0</v>
      </c>
    </row>
    <row r="73" spans="1:20" ht="15">
      <c r="A73" s="34"/>
      <c r="B73" s="34"/>
      <c r="C73" s="56" t="s">
        <v>66</v>
      </c>
      <c r="D73" s="57"/>
      <c r="E73" s="57"/>
      <c r="F73" s="49"/>
      <c r="G73" s="49" t="s">
        <v>63</v>
      </c>
      <c r="H73" s="51"/>
      <c r="I73" s="49"/>
      <c r="J73" s="49" t="s">
        <v>63</v>
      </c>
      <c r="K73" s="51"/>
      <c r="L73" s="49"/>
      <c r="M73" s="49" t="s">
        <v>63</v>
      </c>
      <c r="N73" s="51"/>
      <c r="O73" s="52">
        <f>F73+I73+L73</f>
        <v>0</v>
      </c>
      <c r="P73" s="53">
        <f>H73+K73+N73</f>
        <v>0</v>
      </c>
      <c r="Q73" s="54">
        <f>IF(F73&gt;H73,1,0)+IF(I73&gt;K73,1,0)+IF(L73&gt;N73,1,0)</f>
        <v>0</v>
      </c>
      <c r="R73" s="55">
        <f>IF(H73&gt;F73,1,0)+IF(K73&gt;I73,1,0)+IF(N73&gt;L73,1,0)</f>
        <v>0</v>
      </c>
      <c r="S73" s="54">
        <f>IF(Q73&gt;R73,1,0)</f>
        <v>0</v>
      </c>
      <c r="T73" s="55">
        <f>IF(R73&gt;Q73,1,0)</f>
        <v>0</v>
      </c>
    </row>
    <row r="74" spans="1:20" ht="15.75" thickBot="1">
      <c r="A74" s="34"/>
      <c r="B74" s="34"/>
      <c r="C74" s="58" t="s">
        <v>67</v>
      </c>
      <c r="D74" s="59"/>
      <c r="E74" s="59"/>
      <c r="F74" s="60"/>
      <c r="G74" s="60" t="s">
        <v>63</v>
      </c>
      <c r="H74" s="61"/>
      <c r="I74" s="60"/>
      <c r="J74" s="60" t="s">
        <v>63</v>
      </c>
      <c r="K74" s="61"/>
      <c r="L74" s="60"/>
      <c r="M74" s="60" t="s">
        <v>63</v>
      </c>
      <c r="N74" s="61"/>
      <c r="O74" s="62">
        <f>F74+I74+L74</f>
        <v>0</v>
      </c>
      <c r="P74" s="63">
        <f>H74+K74+N74</f>
        <v>0</v>
      </c>
      <c r="Q74" s="64">
        <f>IF(F74&gt;H74,1,0)+IF(I74&gt;K74,1,0)+IF(L74&gt;N74,1,0)</f>
        <v>0</v>
      </c>
      <c r="R74" s="65">
        <f>IF(H74&gt;F74,1,0)+IF(K74&gt;I74,1,0)+IF(N74&gt;L74,1,0)</f>
        <v>0</v>
      </c>
      <c r="S74" s="64">
        <f>IF(Q74&gt;R74,1,0)</f>
        <v>0</v>
      </c>
      <c r="T74" s="65">
        <f>IF(R74&gt;Q74,1,0)</f>
        <v>0</v>
      </c>
    </row>
    <row r="75" spans="1:20" ht="15.75" thickTop="1">
      <c r="A75" s="34"/>
      <c r="B75" s="34"/>
      <c r="C75" s="66" t="s">
        <v>68</v>
      </c>
      <c r="D75" s="67">
        <f>IF(S75+T75=0,0,IF(S75=T75,2,IF(S75&gt;T75,3,1)))</f>
        <v>0</v>
      </c>
      <c r="E75" s="67">
        <f>IF(S75+T75=0,0,IF(S75=T75,2,IF(T75&gt;S75,3,1)))</f>
        <v>0</v>
      </c>
      <c r="F75" s="68"/>
      <c r="G75" s="69"/>
      <c r="H75" s="69"/>
      <c r="I75" s="69"/>
      <c r="J75" s="69"/>
      <c r="K75" s="69"/>
      <c r="L75" s="69"/>
      <c r="M75" s="69"/>
      <c r="N75" s="70"/>
      <c r="O75" s="71">
        <f t="shared" ref="O75:T75" si="6">SUM(O70:O74)</f>
        <v>0</v>
      </c>
      <c r="P75" s="72">
        <f t="shared" si="6"/>
        <v>0</v>
      </c>
      <c r="Q75" s="72">
        <f t="shared" si="6"/>
        <v>0</v>
      </c>
      <c r="R75" s="72">
        <f t="shared" si="6"/>
        <v>0</v>
      </c>
      <c r="S75" s="72">
        <f t="shared" si="6"/>
        <v>0</v>
      </c>
      <c r="T75" s="72">
        <f t="shared" si="6"/>
        <v>0</v>
      </c>
    </row>
    <row r="76" spans="1:20" ht="15">
      <c r="A76" s="73"/>
      <c r="B76" s="73"/>
      <c r="C76" s="74" t="s">
        <v>69</v>
      </c>
      <c r="D76" s="338">
        <f>IF(D75+E75=0,0,IF(D75=E75,E68,IF(D75&gt;E75,D69,E69)))</f>
        <v>0</v>
      </c>
      <c r="E76" s="339"/>
      <c r="F76" s="75"/>
      <c r="G76" s="75"/>
      <c r="H76" s="75"/>
      <c r="I76" s="75"/>
      <c r="J76" s="75"/>
      <c r="K76" s="75"/>
      <c r="L76" s="75"/>
      <c r="M76" s="75"/>
      <c r="N76" s="75"/>
      <c r="O76" s="76"/>
      <c r="P76" s="77"/>
      <c r="Q76" s="77"/>
      <c r="R76" s="77"/>
      <c r="S76" s="77"/>
      <c r="T76" s="77"/>
    </row>
    <row r="77" spans="1:20">
      <c r="A77" s="80"/>
      <c r="B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</row>
    <row r="78" spans="1:20" ht="15">
      <c r="A78" s="36"/>
      <c r="B78" s="36"/>
      <c r="C78" s="37"/>
      <c r="D78" s="38"/>
      <c r="E78" s="39" t="s">
        <v>56</v>
      </c>
      <c r="F78" s="335" t="s">
        <v>57</v>
      </c>
      <c r="G78" s="336"/>
      <c r="H78" s="336"/>
      <c r="I78" s="336"/>
      <c r="J78" s="336"/>
      <c r="K78" s="336"/>
      <c r="L78" s="336"/>
      <c r="M78" s="336"/>
      <c r="N78" s="337"/>
      <c r="O78" s="330" t="s">
        <v>58</v>
      </c>
      <c r="P78" s="331"/>
      <c r="Q78" s="330" t="s">
        <v>59</v>
      </c>
      <c r="R78" s="331"/>
      <c r="S78" s="330" t="s">
        <v>60</v>
      </c>
      <c r="T78" s="331"/>
    </row>
    <row r="79" spans="1:20" ht="15.75" thickBot="1">
      <c r="A79" s="34"/>
      <c r="B79" s="34"/>
      <c r="C79" s="40" t="s">
        <v>61</v>
      </c>
      <c r="D79" s="41" t="str">
        <f>Tabulka_základní_část!B17</f>
        <v>SK Dobrá Voda</v>
      </c>
      <c r="E79" s="41" t="str">
        <f>Tabulka_základní_část!B5</f>
        <v>SKB Český Krumlov "A"</v>
      </c>
      <c r="F79" s="42">
        <v>1</v>
      </c>
      <c r="G79" s="43"/>
      <c r="H79" s="43"/>
      <c r="I79" s="43">
        <v>2</v>
      </c>
      <c r="J79" s="43"/>
      <c r="K79" s="43"/>
      <c r="L79" s="43">
        <v>3</v>
      </c>
      <c r="M79" s="44"/>
      <c r="N79" s="45"/>
      <c r="O79" s="332"/>
      <c r="P79" s="333"/>
      <c r="Q79" s="332"/>
      <c r="R79" s="333"/>
      <c r="S79" s="332"/>
      <c r="T79" s="333"/>
    </row>
    <row r="80" spans="1:20" ht="15.75" thickTop="1">
      <c r="A80" s="34"/>
      <c r="B80" s="34"/>
      <c r="C80" s="47" t="s">
        <v>62</v>
      </c>
      <c r="D80" s="48"/>
      <c r="E80" s="48"/>
      <c r="F80" s="49"/>
      <c r="G80" s="50" t="s">
        <v>63</v>
      </c>
      <c r="H80" s="51"/>
      <c r="I80" s="49"/>
      <c r="J80" s="50" t="s">
        <v>63</v>
      </c>
      <c r="K80" s="51"/>
      <c r="L80" s="49"/>
      <c r="M80" s="50" t="s">
        <v>63</v>
      </c>
      <c r="N80" s="51"/>
      <c r="O80" s="52">
        <f>F80+I80+L80</f>
        <v>0</v>
      </c>
      <c r="P80" s="53">
        <f>H80+K80+N80</f>
        <v>0</v>
      </c>
      <c r="Q80" s="54">
        <f>IF(F80&gt;H80,1,0)+IF(I80&gt;K80,1,0)+IF(L80&gt;N80,1,0)</f>
        <v>0</v>
      </c>
      <c r="R80" s="55">
        <f>IF(H80&gt;F80,1,0)+IF(K80&gt;I80,1,0)+IF(N80&gt;L80,1,0)</f>
        <v>0</v>
      </c>
      <c r="S80" s="54">
        <f>IF(Q80&gt;R80,1,0)</f>
        <v>0</v>
      </c>
      <c r="T80" s="55">
        <f>IF(R80&gt;Q80,1,0)</f>
        <v>0</v>
      </c>
    </row>
    <row r="81" spans="1:20" ht="15">
      <c r="A81" s="34"/>
      <c r="B81" s="34"/>
      <c r="C81" s="56" t="s">
        <v>64</v>
      </c>
      <c r="D81" s="57"/>
      <c r="E81" s="57"/>
      <c r="F81" s="49"/>
      <c r="G81" s="49" t="s">
        <v>63</v>
      </c>
      <c r="H81" s="51"/>
      <c r="I81" s="49"/>
      <c r="J81" s="49" t="s">
        <v>63</v>
      </c>
      <c r="K81" s="51"/>
      <c r="L81" s="49"/>
      <c r="M81" s="49" t="s">
        <v>63</v>
      </c>
      <c r="N81" s="51"/>
      <c r="O81" s="52">
        <f>F81+I81+L81</f>
        <v>0</v>
      </c>
      <c r="P81" s="53">
        <f>H81+K81+N81</f>
        <v>0</v>
      </c>
      <c r="Q81" s="54">
        <f>IF(F81&gt;H81,1,0)+IF(I81&gt;K81,1,0)+IF(L81&gt;N81,1,0)</f>
        <v>0</v>
      </c>
      <c r="R81" s="55">
        <f>IF(H81&gt;F81,1,0)+IF(K81&gt;I81,1,0)+IF(N81&gt;L81,1,0)</f>
        <v>0</v>
      </c>
      <c r="S81" s="54">
        <f>IF(Q81&gt;R81,1,0)</f>
        <v>0</v>
      </c>
      <c r="T81" s="55">
        <f>IF(R81&gt;Q81,1,0)</f>
        <v>0</v>
      </c>
    </row>
    <row r="82" spans="1:20" ht="15">
      <c r="A82" s="34"/>
      <c r="B82" s="34"/>
      <c r="C82" s="56" t="s">
        <v>65</v>
      </c>
      <c r="D82" s="57"/>
      <c r="E82" s="48"/>
      <c r="F82" s="49"/>
      <c r="G82" s="49" t="s">
        <v>63</v>
      </c>
      <c r="H82" s="51"/>
      <c r="I82" s="49"/>
      <c r="J82" s="49" t="s">
        <v>63</v>
      </c>
      <c r="K82" s="51"/>
      <c r="L82" s="49"/>
      <c r="M82" s="49" t="s">
        <v>63</v>
      </c>
      <c r="N82" s="51"/>
      <c r="O82" s="52">
        <f>F82+I82+L82</f>
        <v>0</v>
      </c>
      <c r="P82" s="53">
        <f>H82+K82+N82</f>
        <v>0</v>
      </c>
      <c r="Q82" s="54">
        <f>IF(F82&gt;H82,1,0)+IF(I82&gt;K82,1,0)+IF(L82&gt;N82,1,0)</f>
        <v>0</v>
      </c>
      <c r="R82" s="55">
        <f>IF(H82&gt;F82,1,0)+IF(K82&gt;I82,1,0)+IF(N82&gt;L82,1,0)</f>
        <v>0</v>
      </c>
      <c r="S82" s="54">
        <f>IF(Q82&gt;R82,1,0)</f>
        <v>0</v>
      </c>
      <c r="T82" s="55">
        <f>IF(R82&gt;Q82,1,0)</f>
        <v>0</v>
      </c>
    </row>
    <row r="83" spans="1:20" ht="15">
      <c r="A83" s="34"/>
      <c r="B83" s="34"/>
      <c r="C83" s="56" t="s">
        <v>66</v>
      </c>
      <c r="D83" s="57"/>
      <c r="E83" s="57"/>
      <c r="F83" s="49"/>
      <c r="G83" s="49" t="s">
        <v>63</v>
      </c>
      <c r="H83" s="51"/>
      <c r="I83" s="49"/>
      <c r="J83" s="49" t="s">
        <v>63</v>
      </c>
      <c r="K83" s="51"/>
      <c r="L83" s="49"/>
      <c r="M83" s="49" t="s">
        <v>63</v>
      </c>
      <c r="N83" s="51"/>
      <c r="O83" s="52">
        <f>F83+I83+L83</f>
        <v>0</v>
      </c>
      <c r="P83" s="53">
        <f>H83+K83+N83</f>
        <v>0</v>
      </c>
      <c r="Q83" s="54">
        <f>IF(F83&gt;H83,1,0)+IF(I83&gt;K83,1,0)+IF(L83&gt;N83,1,0)</f>
        <v>0</v>
      </c>
      <c r="R83" s="55">
        <f>IF(H83&gt;F83,1,0)+IF(K83&gt;I83,1,0)+IF(N83&gt;L83,1,0)</f>
        <v>0</v>
      </c>
      <c r="S83" s="54">
        <f>IF(Q83&gt;R83,1,0)</f>
        <v>0</v>
      </c>
      <c r="T83" s="55">
        <f>IF(R83&gt;Q83,1,0)</f>
        <v>0</v>
      </c>
    </row>
    <row r="84" spans="1:20" ht="15.75" thickBot="1">
      <c r="A84" s="34"/>
      <c r="B84" s="34"/>
      <c r="C84" s="58" t="s">
        <v>67</v>
      </c>
      <c r="D84" s="59"/>
      <c r="E84" s="59"/>
      <c r="F84" s="60"/>
      <c r="G84" s="60" t="s">
        <v>63</v>
      </c>
      <c r="H84" s="61"/>
      <c r="I84" s="60"/>
      <c r="J84" s="60" t="s">
        <v>63</v>
      </c>
      <c r="K84" s="61"/>
      <c r="L84" s="60"/>
      <c r="M84" s="60" t="s">
        <v>63</v>
      </c>
      <c r="N84" s="61"/>
      <c r="O84" s="62">
        <f>F84+I84+L84</f>
        <v>0</v>
      </c>
      <c r="P84" s="63">
        <f>H84+K84+N84</f>
        <v>0</v>
      </c>
      <c r="Q84" s="64">
        <f>IF(F84&gt;H84,1,0)+IF(I84&gt;K84,1,0)+IF(L84&gt;N84,1,0)</f>
        <v>0</v>
      </c>
      <c r="R84" s="65">
        <f>IF(H84&gt;F84,1,0)+IF(K84&gt;I84,1,0)+IF(N84&gt;L84,1,0)</f>
        <v>0</v>
      </c>
      <c r="S84" s="64">
        <f>IF(Q84&gt;R84,1,0)</f>
        <v>0</v>
      </c>
      <c r="T84" s="65">
        <f>IF(R84&gt;Q84,1,0)</f>
        <v>0</v>
      </c>
    </row>
    <row r="85" spans="1:20" ht="15.75" thickTop="1">
      <c r="A85" s="34"/>
      <c r="B85" s="34"/>
      <c r="C85" s="66" t="s">
        <v>68</v>
      </c>
      <c r="D85" s="67">
        <f>IF(S85+T85=0,0,IF(S85=T85,2,IF(S85&gt;T85,3,1)))</f>
        <v>0</v>
      </c>
      <c r="E85" s="67">
        <f>IF(S85+T85=0,0,IF(S85=T85,2,IF(T85&gt;S85,3,1)))</f>
        <v>0</v>
      </c>
      <c r="F85" s="68"/>
      <c r="G85" s="69"/>
      <c r="H85" s="69"/>
      <c r="I85" s="69"/>
      <c r="J85" s="69"/>
      <c r="K85" s="69"/>
      <c r="L85" s="69"/>
      <c r="M85" s="69"/>
      <c r="N85" s="70"/>
      <c r="O85" s="71">
        <f t="shared" ref="O85:T85" si="7">SUM(O80:O84)</f>
        <v>0</v>
      </c>
      <c r="P85" s="72">
        <f t="shared" si="7"/>
        <v>0</v>
      </c>
      <c r="Q85" s="72">
        <f t="shared" si="7"/>
        <v>0</v>
      </c>
      <c r="R85" s="72">
        <f t="shared" si="7"/>
        <v>0</v>
      </c>
      <c r="S85" s="72">
        <f t="shared" si="7"/>
        <v>0</v>
      </c>
      <c r="T85" s="72">
        <f t="shared" si="7"/>
        <v>0</v>
      </c>
    </row>
    <row r="86" spans="1:20" ht="15">
      <c r="A86" s="73"/>
      <c r="B86" s="73"/>
      <c r="C86" s="74" t="s">
        <v>69</v>
      </c>
      <c r="D86" s="338">
        <f>IF(D85+E85=0,0,IF(D85=E85,E78,IF(D85&gt;E85,D79,E79)))</f>
        <v>0</v>
      </c>
      <c r="E86" s="339"/>
      <c r="F86" s="75"/>
      <c r="G86" s="75"/>
      <c r="H86" s="75"/>
      <c r="I86" s="75"/>
      <c r="J86" s="75"/>
      <c r="K86" s="75"/>
      <c r="L86" s="75"/>
      <c r="M86" s="75"/>
      <c r="N86" s="75"/>
      <c r="O86" s="76"/>
      <c r="P86" s="77"/>
      <c r="Q86" s="77"/>
      <c r="R86" s="77"/>
      <c r="S86" s="77"/>
      <c r="T86" s="77"/>
    </row>
    <row r="87" spans="1:20">
      <c r="A87" s="80"/>
      <c r="B87" s="80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20" ht="15">
      <c r="A88" s="36"/>
      <c r="B88" s="36"/>
      <c r="C88" s="37"/>
      <c r="D88" s="38"/>
      <c r="E88" s="39" t="s">
        <v>56</v>
      </c>
      <c r="F88" s="335" t="s">
        <v>57</v>
      </c>
      <c r="G88" s="336"/>
      <c r="H88" s="336"/>
      <c r="I88" s="336"/>
      <c r="J88" s="336"/>
      <c r="K88" s="336"/>
      <c r="L88" s="336"/>
      <c r="M88" s="336"/>
      <c r="N88" s="337"/>
      <c r="O88" s="330" t="s">
        <v>58</v>
      </c>
      <c r="P88" s="331"/>
      <c r="Q88" s="330" t="s">
        <v>59</v>
      </c>
      <c r="R88" s="331"/>
      <c r="S88" s="330" t="s">
        <v>60</v>
      </c>
      <c r="T88" s="331"/>
    </row>
    <row r="89" spans="1:20" ht="15.75" thickBot="1">
      <c r="A89" s="34"/>
      <c r="B89" s="34"/>
      <c r="C89" s="40" t="s">
        <v>61</v>
      </c>
      <c r="D89" s="41" t="str">
        <f>Tabulka_základní_část!B20</f>
        <v>Sokol České Budějovice "B"</v>
      </c>
      <c r="E89" s="41" t="str">
        <f>Tabulka_základní_část!B23</f>
        <v>SKB Český Krumlov "D"</v>
      </c>
      <c r="F89" s="42">
        <v>1</v>
      </c>
      <c r="G89" s="43"/>
      <c r="H89" s="43"/>
      <c r="I89" s="43">
        <v>2</v>
      </c>
      <c r="J89" s="43"/>
      <c r="K89" s="43"/>
      <c r="L89" s="43">
        <v>3</v>
      </c>
      <c r="M89" s="44"/>
      <c r="N89" s="45"/>
      <c r="O89" s="332"/>
      <c r="P89" s="333"/>
      <c r="Q89" s="332"/>
      <c r="R89" s="333"/>
      <c r="S89" s="332"/>
      <c r="T89" s="333"/>
    </row>
    <row r="90" spans="1:20" ht="15.75" thickTop="1">
      <c r="A90" s="34"/>
      <c r="B90" s="34"/>
      <c r="C90" s="47" t="s">
        <v>62</v>
      </c>
      <c r="D90" s="48"/>
      <c r="E90" s="48"/>
      <c r="F90" s="49"/>
      <c r="G90" s="50" t="s">
        <v>63</v>
      </c>
      <c r="H90" s="51"/>
      <c r="I90" s="49"/>
      <c r="J90" s="50" t="s">
        <v>63</v>
      </c>
      <c r="K90" s="51"/>
      <c r="L90" s="49"/>
      <c r="M90" s="50" t="s">
        <v>63</v>
      </c>
      <c r="N90" s="51"/>
      <c r="O90" s="52">
        <f>F90+I90+L90</f>
        <v>0</v>
      </c>
      <c r="P90" s="53">
        <f>H90+K90+N90</f>
        <v>0</v>
      </c>
      <c r="Q90" s="54">
        <f>IF(F90&gt;H90,1,0)+IF(I90&gt;K90,1,0)+IF(L90&gt;N90,1,0)</f>
        <v>0</v>
      </c>
      <c r="R90" s="55">
        <f>IF(H90&gt;F90,1,0)+IF(K90&gt;I90,1,0)+IF(N90&gt;L90,1,0)</f>
        <v>0</v>
      </c>
      <c r="S90" s="54">
        <f>IF(Q90&gt;R90,1,0)</f>
        <v>0</v>
      </c>
      <c r="T90" s="55">
        <f>IF(R90&gt;Q90,1,0)</f>
        <v>0</v>
      </c>
    </row>
    <row r="91" spans="1:20" ht="15">
      <c r="A91" s="34"/>
      <c r="B91" s="34"/>
      <c r="C91" s="56" t="s">
        <v>64</v>
      </c>
      <c r="D91" s="57"/>
      <c r="E91" s="57"/>
      <c r="F91" s="49"/>
      <c r="G91" s="49" t="s">
        <v>63</v>
      </c>
      <c r="H91" s="51"/>
      <c r="I91" s="49"/>
      <c r="J91" s="49" t="s">
        <v>63</v>
      </c>
      <c r="K91" s="51"/>
      <c r="L91" s="49"/>
      <c r="M91" s="49" t="s">
        <v>63</v>
      </c>
      <c r="N91" s="51"/>
      <c r="O91" s="52">
        <f>F91+I91+L91</f>
        <v>0</v>
      </c>
      <c r="P91" s="53">
        <f>H91+K91+N91</f>
        <v>0</v>
      </c>
      <c r="Q91" s="54">
        <f>IF(F91&gt;H91,1,0)+IF(I91&gt;K91,1,0)+IF(L91&gt;N91,1,0)</f>
        <v>0</v>
      </c>
      <c r="R91" s="55">
        <f>IF(H91&gt;F91,1,0)+IF(K91&gt;I91,1,0)+IF(N91&gt;L91,1,0)</f>
        <v>0</v>
      </c>
      <c r="S91" s="54">
        <f>IF(Q91&gt;R91,1,0)</f>
        <v>0</v>
      </c>
      <c r="T91" s="55">
        <f>IF(R91&gt;Q91,1,0)</f>
        <v>0</v>
      </c>
    </row>
    <row r="92" spans="1:20" ht="15">
      <c r="A92" s="34"/>
      <c r="B92" s="34"/>
      <c r="C92" s="56" t="s">
        <v>65</v>
      </c>
      <c r="D92" s="57"/>
      <c r="E92" s="48"/>
      <c r="F92" s="49"/>
      <c r="G92" s="49" t="s">
        <v>63</v>
      </c>
      <c r="H92" s="51"/>
      <c r="I92" s="49"/>
      <c r="J92" s="49" t="s">
        <v>63</v>
      </c>
      <c r="K92" s="51"/>
      <c r="L92" s="49"/>
      <c r="M92" s="49" t="s">
        <v>63</v>
      </c>
      <c r="N92" s="51"/>
      <c r="O92" s="52">
        <f>F92+I92+L92</f>
        <v>0</v>
      </c>
      <c r="P92" s="53">
        <f>H92+K92+N92</f>
        <v>0</v>
      </c>
      <c r="Q92" s="54">
        <f>IF(F92&gt;H92,1,0)+IF(I92&gt;K92,1,0)+IF(L92&gt;N92,1,0)</f>
        <v>0</v>
      </c>
      <c r="R92" s="55">
        <f>IF(H92&gt;F92,1,0)+IF(K92&gt;I92,1,0)+IF(N92&gt;L92,1,0)</f>
        <v>0</v>
      </c>
      <c r="S92" s="54">
        <f>IF(Q92&gt;R92,1,0)</f>
        <v>0</v>
      </c>
      <c r="T92" s="55">
        <f>IF(R92&gt;Q92,1,0)</f>
        <v>0</v>
      </c>
    </row>
    <row r="93" spans="1:20" ht="15">
      <c r="A93" s="34"/>
      <c r="B93" s="34"/>
      <c r="C93" s="56" t="s">
        <v>66</v>
      </c>
      <c r="D93" s="57"/>
      <c r="E93" s="57"/>
      <c r="F93" s="49"/>
      <c r="G93" s="49" t="s">
        <v>63</v>
      </c>
      <c r="H93" s="51"/>
      <c r="I93" s="49"/>
      <c r="J93" s="49" t="s">
        <v>63</v>
      </c>
      <c r="K93" s="51"/>
      <c r="L93" s="49"/>
      <c r="M93" s="49" t="s">
        <v>63</v>
      </c>
      <c r="N93" s="51"/>
      <c r="O93" s="52">
        <f>F93+I93+L93</f>
        <v>0</v>
      </c>
      <c r="P93" s="53">
        <f>H93+K93+N93</f>
        <v>0</v>
      </c>
      <c r="Q93" s="54">
        <f>IF(F93&gt;H93,1,0)+IF(I93&gt;K93,1,0)+IF(L93&gt;N93,1,0)</f>
        <v>0</v>
      </c>
      <c r="R93" s="55">
        <f>IF(H93&gt;F93,1,0)+IF(K93&gt;I93,1,0)+IF(N93&gt;L93,1,0)</f>
        <v>0</v>
      </c>
      <c r="S93" s="54">
        <f>IF(Q93&gt;R93,1,0)</f>
        <v>0</v>
      </c>
      <c r="T93" s="55">
        <f>IF(R93&gt;Q93,1,0)</f>
        <v>0</v>
      </c>
    </row>
    <row r="94" spans="1:20" ht="15.75" thickBot="1">
      <c r="A94" s="34"/>
      <c r="B94" s="34"/>
      <c r="C94" s="58" t="s">
        <v>67</v>
      </c>
      <c r="D94" s="59"/>
      <c r="E94" s="59"/>
      <c r="F94" s="60"/>
      <c r="G94" s="60" t="s">
        <v>63</v>
      </c>
      <c r="H94" s="61"/>
      <c r="I94" s="60"/>
      <c r="J94" s="60" t="s">
        <v>63</v>
      </c>
      <c r="K94" s="61"/>
      <c r="L94" s="60"/>
      <c r="M94" s="60" t="s">
        <v>63</v>
      </c>
      <c r="N94" s="61"/>
      <c r="O94" s="62">
        <f>F94+I94+L94</f>
        <v>0</v>
      </c>
      <c r="P94" s="63">
        <f>H94+K94+N94</f>
        <v>0</v>
      </c>
      <c r="Q94" s="64">
        <f>IF(F94&gt;H94,1,0)+IF(I94&gt;K94,1,0)+IF(L94&gt;N94,1,0)</f>
        <v>0</v>
      </c>
      <c r="R94" s="65">
        <f>IF(H94&gt;F94,1,0)+IF(K94&gt;I94,1,0)+IF(N94&gt;L94,1,0)</f>
        <v>0</v>
      </c>
      <c r="S94" s="64">
        <f>IF(Q94&gt;R94,1,0)</f>
        <v>0</v>
      </c>
      <c r="T94" s="65">
        <f>IF(R94&gt;Q94,1,0)</f>
        <v>0</v>
      </c>
    </row>
    <row r="95" spans="1:20" ht="15.75" thickTop="1">
      <c r="A95" s="34"/>
      <c r="B95" s="34"/>
      <c r="C95" s="66" t="s">
        <v>68</v>
      </c>
      <c r="D95" s="67">
        <f>IF(S95+T95=0,0,IF(S95=T95,2,IF(S95&gt;T95,3,1)))</f>
        <v>0</v>
      </c>
      <c r="E95" s="67">
        <f>IF(S95+T95=0,0,IF(S95=T95,2,IF(T95&gt;S95,3,1)))</f>
        <v>0</v>
      </c>
      <c r="F95" s="68"/>
      <c r="G95" s="69"/>
      <c r="H95" s="69"/>
      <c r="I95" s="69"/>
      <c r="J95" s="69"/>
      <c r="K95" s="69"/>
      <c r="L95" s="69"/>
      <c r="M95" s="69"/>
      <c r="N95" s="70"/>
      <c r="O95" s="71">
        <f t="shared" ref="O95:T95" si="8">SUM(O90:O94)</f>
        <v>0</v>
      </c>
      <c r="P95" s="72">
        <f t="shared" si="8"/>
        <v>0</v>
      </c>
      <c r="Q95" s="72">
        <f t="shared" si="8"/>
        <v>0</v>
      </c>
      <c r="R95" s="72">
        <f t="shared" si="8"/>
        <v>0</v>
      </c>
      <c r="S95" s="72">
        <f t="shared" si="8"/>
        <v>0</v>
      </c>
      <c r="T95" s="72">
        <f t="shared" si="8"/>
        <v>0</v>
      </c>
    </row>
    <row r="96" spans="1:20" ht="15">
      <c r="A96" s="73"/>
      <c r="B96" s="73"/>
      <c r="C96" s="74" t="s">
        <v>69</v>
      </c>
      <c r="D96" s="338">
        <f>IF(D95+E95=0,0,IF(D95=E95,E88,IF(D95&gt;E95,D89,E89)))</f>
        <v>0</v>
      </c>
      <c r="E96" s="339"/>
      <c r="F96" s="75"/>
      <c r="G96" s="75"/>
      <c r="H96" s="75"/>
      <c r="I96" s="75"/>
      <c r="J96" s="75"/>
      <c r="K96" s="75"/>
      <c r="L96" s="75"/>
      <c r="M96" s="75"/>
      <c r="N96" s="75"/>
      <c r="O96" s="76"/>
      <c r="P96" s="77"/>
      <c r="Q96" s="77"/>
      <c r="R96" s="77"/>
      <c r="S96" s="77"/>
      <c r="T96" s="77"/>
    </row>
    <row r="97" spans="1:20" ht="15">
      <c r="A97" s="73"/>
      <c r="B97" s="73"/>
      <c r="C97" s="79"/>
      <c r="D97" s="90"/>
      <c r="E97" s="90"/>
      <c r="F97" s="75"/>
      <c r="G97" s="75"/>
      <c r="H97" s="75"/>
      <c r="I97" s="75"/>
      <c r="J97" s="75"/>
      <c r="K97" s="75"/>
      <c r="L97" s="75"/>
      <c r="M97" s="75"/>
      <c r="N97" s="75"/>
      <c r="O97" s="76"/>
      <c r="P97" s="77"/>
      <c r="Q97" s="77"/>
      <c r="R97" s="77"/>
      <c r="S97" s="77"/>
      <c r="T97" s="77"/>
    </row>
    <row r="98" spans="1:20" ht="8.25" customHeight="1">
      <c r="A98" s="334"/>
      <c r="B98" s="334"/>
      <c r="C98" s="87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9"/>
      <c r="P98" s="89"/>
      <c r="Q98" s="89"/>
      <c r="R98" s="89"/>
      <c r="S98" s="89"/>
      <c r="T98" s="89"/>
    </row>
    <row r="99" spans="1:20" ht="8.25" customHeight="1">
      <c r="A99" s="73"/>
      <c r="B99" s="73"/>
      <c r="C99" s="84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6"/>
      <c r="P99" s="86"/>
      <c r="Q99" s="86"/>
      <c r="R99" s="86"/>
      <c r="S99" s="86"/>
      <c r="T99" s="86"/>
    </row>
    <row r="100" spans="1:20" ht="15">
      <c r="A100" s="36"/>
      <c r="B100" s="36"/>
      <c r="C100" s="37"/>
      <c r="D100" s="38"/>
      <c r="E100" s="39" t="s">
        <v>56</v>
      </c>
      <c r="F100" s="335" t="s">
        <v>57</v>
      </c>
      <c r="G100" s="336"/>
      <c r="H100" s="336"/>
      <c r="I100" s="336"/>
      <c r="J100" s="336"/>
      <c r="K100" s="336"/>
      <c r="L100" s="336"/>
      <c r="M100" s="336"/>
      <c r="N100" s="337"/>
      <c r="O100" s="330" t="s">
        <v>58</v>
      </c>
      <c r="P100" s="331"/>
      <c r="Q100" s="330" t="s">
        <v>59</v>
      </c>
      <c r="R100" s="331"/>
      <c r="S100" s="330" t="s">
        <v>60</v>
      </c>
      <c r="T100" s="331"/>
    </row>
    <row r="101" spans="1:20" ht="15.75" thickBot="1">
      <c r="A101" s="34"/>
      <c r="B101" s="34"/>
      <c r="C101" s="40" t="s">
        <v>61</v>
      </c>
      <c r="D101" s="41" t="str">
        <f>Tabulka_základní_část!B8</f>
        <v>SKB Český Krumlov "C"</v>
      </c>
      <c r="E101" s="41" t="str">
        <f>Tabulka_základní_část!B26</f>
        <v>SKB Český Krumlov "B"</v>
      </c>
      <c r="F101" s="42">
        <v>1</v>
      </c>
      <c r="G101" s="43"/>
      <c r="H101" s="43"/>
      <c r="I101" s="43">
        <v>2</v>
      </c>
      <c r="J101" s="43"/>
      <c r="K101" s="43"/>
      <c r="L101" s="43">
        <v>3</v>
      </c>
      <c r="M101" s="44"/>
      <c r="N101" s="45"/>
      <c r="O101" s="332"/>
      <c r="P101" s="333"/>
      <c r="Q101" s="332"/>
      <c r="R101" s="333"/>
      <c r="S101" s="332"/>
      <c r="T101" s="333"/>
    </row>
    <row r="102" spans="1:20" ht="15.75" thickTop="1">
      <c r="A102" s="34"/>
      <c r="B102" s="34"/>
      <c r="C102" s="47" t="s">
        <v>62</v>
      </c>
      <c r="D102" s="48"/>
      <c r="E102" s="48"/>
      <c r="F102" s="49"/>
      <c r="G102" s="50" t="s">
        <v>63</v>
      </c>
      <c r="H102" s="51"/>
      <c r="I102" s="49"/>
      <c r="J102" s="50" t="s">
        <v>63</v>
      </c>
      <c r="K102" s="51"/>
      <c r="L102" s="49"/>
      <c r="M102" s="50" t="s">
        <v>63</v>
      </c>
      <c r="N102" s="51"/>
      <c r="O102" s="52">
        <f>F102+I102+L102</f>
        <v>0</v>
      </c>
      <c r="P102" s="53">
        <f>H102+K102+N102</f>
        <v>0</v>
      </c>
      <c r="Q102" s="54">
        <f>IF(F102&gt;H102,1,0)+IF(I102&gt;K102,1,0)+IF(L102&gt;N102,1,0)</f>
        <v>0</v>
      </c>
      <c r="R102" s="55">
        <f>IF(H102&gt;F102,1,0)+IF(K102&gt;I102,1,0)+IF(N102&gt;L102,1,0)</f>
        <v>0</v>
      </c>
      <c r="S102" s="54">
        <f>IF(Q102&gt;R102,1,0)</f>
        <v>0</v>
      </c>
      <c r="T102" s="55">
        <f>IF(R102&gt;Q102,1,0)</f>
        <v>0</v>
      </c>
    </row>
    <row r="103" spans="1:20" ht="15">
      <c r="A103" s="34"/>
      <c r="B103" s="34"/>
      <c r="C103" s="56" t="s">
        <v>64</v>
      </c>
      <c r="D103" s="57"/>
      <c r="E103" s="57"/>
      <c r="F103" s="49"/>
      <c r="G103" s="49" t="s">
        <v>63</v>
      </c>
      <c r="H103" s="51"/>
      <c r="I103" s="49"/>
      <c r="J103" s="49" t="s">
        <v>63</v>
      </c>
      <c r="K103" s="51"/>
      <c r="L103" s="49"/>
      <c r="M103" s="49" t="s">
        <v>63</v>
      </c>
      <c r="N103" s="51"/>
      <c r="O103" s="52">
        <f>F103+I103+L103</f>
        <v>0</v>
      </c>
      <c r="P103" s="53">
        <f>H103+K103+N103</f>
        <v>0</v>
      </c>
      <c r="Q103" s="54">
        <f>IF(F103&gt;H103,1,0)+IF(I103&gt;K103,1,0)+IF(L103&gt;N103,1,0)</f>
        <v>0</v>
      </c>
      <c r="R103" s="55">
        <f>IF(H103&gt;F103,1,0)+IF(K103&gt;I103,1,0)+IF(N103&gt;L103,1,0)</f>
        <v>0</v>
      </c>
      <c r="S103" s="54">
        <f>IF(Q103&gt;R103,1,0)</f>
        <v>0</v>
      </c>
      <c r="T103" s="55">
        <f>IF(R103&gt;Q103,1,0)</f>
        <v>0</v>
      </c>
    </row>
    <row r="104" spans="1:20" ht="15">
      <c r="A104" s="34"/>
      <c r="B104" s="34"/>
      <c r="C104" s="56" t="s">
        <v>65</v>
      </c>
      <c r="D104" s="57"/>
      <c r="E104" s="48"/>
      <c r="F104" s="49"/>
      <c r="G104" s="49" t="s">
        <v>63</v>
      </c>
      <c r="H104" s="51"/>
      <c r="I104" s="49"/>
      <c r="J104" s="49" t="s">
        <v>63</v>
      </c>
      <c r="K104" s="51"/>
      <c r="L104" s="49"/>
      <c r="M104" s="49" t="s">
        <v>63</v>
      </c>
      <c r="N104" s="51"/>
      <c r="O104" s="52">
        <f>F104+I104+L104</f>
        <v>0</v>
      </c>
      <c r="P104" s="53">
        <f>H104+K104+N104</f>
        <v>0</v>
      </c>
      <c r="Q104" s="54">
        <f>IF(F104&gt;H104,1,0)+IF(I104&gt;K104,1,0)+IF(L104&gt;N104,1,0)</f>
        <v>0</v>
      </c>
      <c r="R104" s="55">
        <f>IF(H104&gt;F104,1,0)+IF(K104&gt;I104,1,0)+IF(N104&gt;L104,1,0)</f>
        <v>0</v>
      </c>
      <c r="S104" s="54">
        <f>IF(Q104&gt;R104,1,0)</f>
        <v>0</v>
      </c>
      <c r="T104" s="55">
        <f>IF(R104&gt;Q104,1,0)</f>
        <v>0</v>
      </c>
    </row>
    <row r="105" spans="1:20" ht="15">
      <c r="A105" s="34"/>
      <c r="B105" s="34"/>
      <c r="C105" s="56" t="s">
        <v>66</v>
      </c>
      <c r="D105" s="57"/>
      <c r="E105" s="57"/>
      <c r="F105" s="49"/>
      <c r="G105" s="49" t="s">
        <v>63</v>
      </c>
      <c r="H105" s="51"/>
      <c r="I105" s="49"/>
      <c r="J105" s="49" t="s">
        <v>63</v>
      </c>
      <c r="K105" s="51"/>
      <c r="L105" s="49"/>
      <c r="M105" s="49" t="s">
        <v>63</v>
      </c>
      <c r="N105" s="51"/>
      <c r="O105" s="52">
        <f>F105+I105+L105</f>
        <v>0</v>
      </c>
      <c r="P105" s="53">
        <f>H105+K105+N105</f>
        <v>0</v>
      </c>
      <c r="Q105" s="54">
        <f>IF(F105&gt;H105,1,0)+IF(I105&gt;K105,1,0)+IF(L105&gt;N105,1,0)</f>
        <v>0</v>
      </c>
      <c r="R105" s="55">
        <f>IF(H105&gt;F105,1,0)+IF(K105&gt;I105,1,0)+IF(N105&gt;L105,1,0)</f>
        <v>0</v>
      </c>
      <c r="S105" s="54">
        <f>IF(Q105&gt;R105,1,0)</f>
        <v>0</v>
      </c>
      <c r="T105" s="55">
        <f>IF(R105&gt;Q105,1,0)</f>
        <v>0</v>
      </c>
    </row>
    <row r="106" spans="1:20" ht="15.75" thickBot="1">
      <c r="A106" s="34"/>
      <c r="B106" s="34"/>
      <c r="C106" s="58" t="s">
        <v>67</v>
      </c>
      <c r="D106" s="59"/>
      <c r="E106" s="59"/>
      <c r="F106" s="60"/>
      <c r="G106" s="60" t="s">
        <v>63</v>
      </c>
      <c r="H106" s="61"/>
      <c r="I106" s="60"/>
      <c r="J106" s="60" t="s">
        <v>63</v>
      </c>
      <c r="K106" s="61"/>
      <c r="L106" s="60"/>
      <c r="M106" s="60" t="s">
        <v>63</v>
      </c>
      <c r="N106" s="61"/>
      <c r="O106" s="62">
        <f>F106+I106+L106</f>
        <v>0</v>
      </c>
      <c r="P106" s="63">
        <f>H106+K106+N106</f>
        <v>0</v>
      </c>
      <c r="Q106" s="64">
        <f>IF(F106&gt;H106,1,0)+IF(I106&gt;K106,1,0)+IF(L106&gt;N106,1,0)</f>
        <v>0</v>
      </c>
      <c r="R106" s="65">
        <f>IF(H106&gt;F106,1,0)+IF(K106&gt;I106,1,0)+IF(N106&gt;L106,1,0)</f>
        <v>0</v>
      </c>
      <c r="S106" s="64">
        <f>IF(Q106&gt;R106,1,0)</f>
        <v>0</v>
      </c>
      <c r="T106" s="65">
        <f>IF(R106&gt;Q106,1,0)</f>
        <v>0</v>
      </c>
    </row>
    <row r="107" spans="1:20" ht="15.75" thickTop="1">
      <c r="A107" s="34"/>
      <c r="B107" s="34"/>
      <c r="C107" s="66" t="s">
        <v>68</v>
      </c>
      <c r="D107" s="67">
        <f>IF(S107+T107=0,0,IF(S107=T107,2,IF(S107&gt;T107,3,1)))</f>
        <v>0</v>
      </c>
      <c r="E107" s="67">
        <f>IF(S107+T107=0,0,IF(S107=T107,2,IF(T107&gt;S107,3,1)))</f>
        <v>0</v>
      </c>
      <c r="F107" s="68"/>
      <c r="G107" s="69"/>
      <c r="H107" s="69"/>
      <c r="I107" s="69"/>
      <c r="J107" s="69"/>
      <c r="K107" s="69"/>
      <c r="L107" s="69"/>
      <c r="M107" s="69"/>
      <c r="N107" s="70"/>
      <c r="O107" s="71">
        <f t="shared" ref="O107:T107" si="9">SUM(O102:O106)</f>
        <v>0</v>
      </c>
      <c r="P107" s="72">
        <f t="shared" si="9"/>
        <v>0</v>
      </c>
      <c r="Q107" s="72">
        <f t="shared" si="9"/>
        <v>0</v>
      </c>
      <c r="R107" s="72">
        <f t="shared" si="9"/>
        <v>0</v>
      </c>
      <c r="S107" s="72">
        <f t="shared" si="9"/>
        <v>0</v>
      </c>
      <c r="T107" s="72">
        <f t="shared" si="9"/>
        <v>0</v>
      </c>
    </row>
    <row r="108" spans="1:20" ht="15">
      <c r="A108" s="73"/>
      <c r="B108" s="73"/>
      <c r="C108" s="74" t="s">
        <v>69</v>
      </c>
      <c r="D108" s="338"/>
      <c r="E108" s="339"/>
      <c r="F108" s="75"/>
      <c r="G108" s="75"/>
      <c r="H108" s="75"/>
      <c r="I108" s="75"/>
      <c r="J108" s="75"/>
      <c r="K108" s="75"/>
      <c r="L108" s="75"/>
      <c r="M108" s="75"/>
      <c r="N108" s="75"/>
      <c r="O108" s="76"/>
      <c r="P108" s="77"/>
      <c r="Q108" s="77"/>
      <c r="R108" s="77"/>
      <c r="S108" s="77"/>
      <c r="T108" s="77"/>
    </row>
    <row r="109" spans="1:20" ht="15">
      <c r="A109" s="73"/>
      <c r="B109" s="73"/>
      <c r="C109" s="79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6"/>
      <c r="P109" s="77"/>
      <c r="Q109" s="77"/>
      <c r="R109" s="77"/>
      <c r="S109" s="77"/>
      <c r="T109" s="77"/>
    </row>
    <row r="110" spans="1:20" ht="15">
      <c r="A110" s="36"/>
      <c r="B110" s="36"/>
      <c r="C110" s="37"/>
      <c r="D110" s="38"/>
      <c r="E110" s="39" t="s">
        <v>56</v>
      </c>
      <c r="F110" s="335" t="s">
        <v>57</v>
      </c>
      <c r="G110" s="336"/>
      <c r="H110" s="336"/>
      <c r="I110" s="336"/>
      <c r="J110" s="336"/>
      <c r="K110" s="336"/>
      <c r="L110" s="336"/>
      <c r="M110" s="336"/>
      <c r="N110" s="337"/>
      <c r="O110" s="330" t="s">
        <v>58</v>
      </c>
      <c r="P110" s="331"/>
      <c r="Q110" s="330" t="s">
        <v>59</v>
      </c>
      <c r="R110" s="331"/>
      <c r="S110" s="330" t="s">
        <v>60</v>
      </c>
      <c r="T110" s="331"/>
    </row>
    <row r="111" spans="1:20" ht="15.75" thickBot="1">
      <c r="A111" s="34"/>
      <c r="B111" s="34"/>
      <c r="C111" s="40" t="s">
        <v>61</v>
      </c>
      <c r="D111" s="41" t="str">
        <f>Tabulka_základní_část!B11</f>
        <v>Sokol České Budějovice "A"</v>
      </c>
      <c r="E111" s="41" t="str">
        <f>Tabulka_základní_část!B5</f>
        <v>SKB Český Krumlov "A"</v>
      </c>
      <c r="F111" s="42">
        <v>1</v>
      </c>
      <c r="G111" s="43"/>
      <c r="H111" s="43"/>
      <c r="I111" s="43">
        <v>2</v>
      </c>
      <c r="J111" s="43"/>
      <c r="K111" s="43"/>
      <c r="L111" s="43">
        <v>3</v>
      </c>
      <c r="M111" s="44"/>
      <c r="N111" s="45"/>
      <c r="O111" s="332"/>
      <c r="P111" s="333"/>
      <c r="Q111" s="332"/>
      <c r="R111" s="333"/>
      <c r="S111" s="332"/>
      <c r="T111" s="333"/>
    </row>
    <row r="112" spans="1:20" ht="15.75" thickTop="1">
      <c r="A112" s="34"/>
      <c r="B112" s="34"/>
      <c r="C112" s="47" t="s">
        <v>62</v>
      </c>
      <c r="D112" s="48"/>
      <c r="E112" s="48"/>
      <c r="F112" s="49"/>
      <c r="G112" s="50" t="s">
        <v>63</v>
      </c>
      <c r="H112" s="51"/>
      <c r="I112" s="49"/>
      <c r="J112" s="50" t="s">
        <v>63</v>
      </c>
      <c r="K112" s="51"/>
      <c r="L112" s="49"/>
      <c r="M112" s="50" t="s">
        <v>63</v>
      </c>
      <c r="N112" s="51"/>
      <c r="O112" s="52">
        <f>F112+I112+L112</f>
        <v>0</v>
      </c>
      <c r="P112" s="53">
        <f>H112+K112+N112</f>
        <v>0</v>
      </c>
      <c r="Q112" s="54">
        <f>IF(F112&gt;H112,1,0)+IF(I112&gt;K112,1,0)+IF(L112&gt;N112,1,0)</f>
        <v>0</v>
      </c>
      <c r="R112" s="55">
        <f>IF(H112&gt;F112,1,0)+IF(K112&gt;I112,1,0)+IF(N112&gt;L112,1,0)</f>
        <v>0</v>
      </c>
      <c r="S112" s="54">
        <f>IF(Q112&gt;R112,1,0)</f>
        <v>0</v>
      </c>
      <c r="T112" s="55">
        <f>IF(R112&gt;Q112,1,0)</f>
        <v>0</v>
      </c>
    </row>
    <row r="113" spans="1:20" ht="15">
      <c r="A113" s="34"/>
      <c r="B113" s="34"/>
      <c r="C113" s="56" t="s">
        <v>64</v>
      </c>
      <c r="D113" s="57"/>
      <c r="E113" s="57"/>
      <c r="F113" s="49"/>
      <c r="G113" s="49" t="s">
        <v>63</v>
      </c>
      <c r="H113" s="51"/>
      <c r="I113" s="49"/>
      <c r="J113" s="49" t="s">
        <v>63</v>
      </c>
      <c r="K113" s="51"/>
      <c r="L113" s="49"/>
      <c r="M113" s="49" t="s">
        <v>63</v>
      </c>
      <c r="N113" s="51"/>
      <c r="O113" s="52">
        <f>F113+I113+L113</f>
        <v>0</v>
      </c>
      <c r="P113" s="53">
        <f>H113+K113+N113</f>
        <v>0</v>
      </c>
      <c r="Q113" s="54">
        <f>IF(F113&gt;H113,1,0)+IF(I113&gt;K113,1,0)+IF(L113&gt;N113,1,0)</f>
        <v>0</v>
      </c>
      <c r="R113" s="55">
        <f>IF(H113&gt;F113,1,0)+IF(K113&gt;I113,1,0)+IF(N113&gt;L113,1,0)</f>
        <v>0</v>
      </c>
      <c r="S113" s="54">
        <f>IF(Q113&gt;R113,1,0)</f>
        <v>0</v>
      </c>
      <c r="T113" s="55">
        <f>IF(R113&gt;Q113,1,0)</f>
        <v>0</v>
      </c>
    </row>
    <row r="114" spans="1:20" ht="15">
      <c r="A114" s="34"/>
      <c r="B114" s="34"/>
      <c r="C114" s="56" t="s">
        <v>65</v>
      </c>
      <c r="D114" s="57"/>
      <c r="E114" s="48"/>
      <c r="F114" s="49"/>
      <c r="G114" s="49" t="s">
        <v>63</v>
      </c>
      <c r="H114" s="51"/>
      <c r="I114" s="49"/>
      <c r="J114" s="49" t="s">
        <v>63</v>
      </c>
      <c r="K114" s="51"/>
      <c r="L114" s="49"/>
      <c r="M114" s="49" t="s">
        <v>63</v>
      </c>
      <c r="N114" s="51"/>
      <c r="O114" s="52">
        <f>F114+I114+L114</f>
        <v>0</v>
      </c>
      <c r="P114" s="53">
        <f>H114+K114+N114</f>
        <v>0</v>
      </c>
      <c r="Q114" s="54">
        <f>IF(F114&gt;H114,1,0)+IF(I114&gt;K114,1,0)+IF(L114&gt;N114,1,0)</f>
        <v>0</v>
      </c>
      <c r="R114" s="55">
        <f>IF(H114&gt;F114,1,0)+IF(K114&gt;I114,1,0)+IF(N114&gt;L114,1,0)</f>
        <v>0</v>
      </c>
      <c r="S114" s="54">
        <f>IF(Q114&gt;R114,1,0)</f>
        <v>0</v>
      </c>
      <c r="T114" s="55">
        <f>IF(R114&gt;Q114,1,0)</f>
        <v>0</v>
      </c>
    </row>
    <row r="115" spans="1:20" ht="15">
      <c r="A115" s="34"/>
      <c r="B115" s="34"/>
      <c r="C115" s="56" t="s">
        <v>66</v>
      </c>
      <c r="D115" s="57"/>
      <c r="E115" s="57"/>
      <c r="F115" s="49"/>
      <c r="G115" s="49" t="s">
        <v>63</v>
      </c>
      <c r="H115" s="51"/>
      <c r="I115" s="49"/>
      <c r="J115" s="49" t="s">
        <v>63</v>
      </c>
      <c r="K115" s="51"/>
      <c r="L115" s="49"/>
      <c r="M115" s="49" t="s">
        <v>63</v>
      </c>
      <c r="N115" s="51"/>
      <c r="O115" s="52">
        <f>F115+I115+L115</f>
        <v>0</v>
      </c>
      <c r="P115" s="53">
        <f>H115+K115+N115</f>
        <v>0</v>
      </c>
      <c r="Q115" s="54">
        <f>IF(F115&gt;H115,1,0)+IF(I115&gt;K115,1,0)+IF(L115&gt;N115,1,0)</f>
        <v>0</v>
      </c>
      <c r="R115" s="55">
        <f>IF(H115&gt;F115,1,0)+IF(K115&gt;I115,1,0)+IF(N115&gt;L115,1,0)</f>
        <v>0</v>
      </c>
      <c r="S115" s="54">
        <f>IF(Q115&gt;R115,1,0)</f>
        <v>0</v>
      </c>
      <c r="T115" s="55">
        <f>IF(R115&gt;Q115,1,0)</f>
        <v>0</v>
      </c>
    </row>
    <row r="116" spans="1:20" ht="15.75" thickBot="1">
      <c r="A116" s="34"/>
      <c r="B116" s="34"/>
      <c r="C116" s="58" t="s">
        <v>67</v>
      </c>
      <c r="D116" s="59"/>
      <c r="E116" s="59"/>
      <c r="F116" s="60"/>
      <c r="G116" s="60" t="s">
        <v>63</v>
      </c>
      <c r="H116" s="61"/>
      <c r="I116" s="60"/>
      <c r="J116" s="60" t="s">
        <v>63</v>
      </c>
      <c r="K116" s="61"/>
      <c r="L116" s="60"/>
      <c r="M116" s="60" t="s">
        <v>63</v>
      </c>
      <c r="N116" s="61"/>
      <c r="O116" s="62">
        <f>F116+I116+L116</f>
        <v>0</v>
      </c>
      <c r="P116" s="63">
        <f>H116+K116+N116</f>
        <v>0</v>
      </c>
      <c r="Q116" s="64">
        <f>IF(F116&gt;H116,1,0)+IF(I116&gt;K116,1,0)+IF(L116&gt;N116,1,0)</f>
        <v>0</v>
      </c>
      <c r="R116" s="65">
        <f>IF(H116&gt;F116,1,0)+IF(K116&gt;I116,1,0)+IF(N116&gt;L116,1,0)</f>
        <v>0</v>
      </c>
      <c r="S116" s="64">
        <f>IF(Q116&gt;R116,1,0)</f>
        <v>0</v>
      </c>
      <c r="T116" s="65">
        <f>IF(R116&gt;Q116,1,0)</f>
        <v>0</v>
      </c>
    </row>
    <row r="117" spans="1:20" ht="15.75" thickTop="1">
      <c r="A117" s="34"/>
      <c r="B117" s="34"/>
      <c r="C117" s="66" t="s">
        <v>68</v>
      </c>
      <c r="D117" s="67">
        <f>IF(S117+T117=0,0,IF(S117=T117,2,IF(S117&gt;T117,3,1)))</f>
        <v>0</v>
      </c>
      <c r="E117" s="67">
        <f>IF(S117+T117=0,0,IF(S117=T117,2,IF(T117&gt;S117,3,1)))</f>
        <v>0</v>
      </c>
      <c r="F117" s="68"/>
      <c r="G117" s="69"/>
      <c r="H117" s="69"/>
      <c r="I117" s="69"/>
      <c r="J117" s="69"/>
      <c r="K117" s="69"/>
      <c r="L117" s="69"/>
      <c r="M117" s="69"/>
      <c r="N117" s="70"/>
      <c r="O117" s="71">
        <f t="shared" ref="O117:T117" si="10">SUM(O112:O116)</f>
        <v>0</v>
      </c>
      <c r="P117" s="72">
        <f t="shared" si="10"/>
        <v>0</v>
      </c>
      <c r="Q117" s="72">
        <f t="shared" si="10"/>
        <v>0</v>
      </c>
      <c r="R117" s="72">
        <f t="shared" si="10"/>
        <v>0</v>
      </c>
      <c r="S117" s="72">
        <f t="shared" si="10"/>
        <v>0</v>
      </c>
      <c r="T117" s="72">
        <f t="shared" si="10"/>
        <v>0</v>
      </c>
    </row>
    <row r="118" spans="1:20" ht="15">
      <c r="A118" s="73"/>
      <c r="B118" s="73"/>
      <c r="C118" s="74" t="s">
        <v>69</v>
      </c>
      <c r="D118" s="338">
        <f>IF(D117+E117=0,0,IF(D117=E117,E110,IF(D117&gt;E117,D111,E111)))</f>
        <v>0</v>
      </c>
      <c r="E118" s="339"/>
      <c r="F118" s="75"/>
      <c r="G118" s="75"/>
      <c r="H118" s="75"/>
      <c r="I118" s="75"/>
      <c r="J118" s="75"/>
      <c r="K118" s="75"/>
      <c r="L118" s="75"/>
      <c r="M118" s="75"/>
      <c r="N118" s="75"/>
      <c r="O118" s="76"/>
      <c r="P118" s="77"/>
      <c r="Q118" s="77"/>
      <c r="R118" s="77"/>
      <c r="S118" s="77"/>
      <c r="T118" s="77"/>
    </row>
    <row r="119" spans="1:20">
      <c r="A119" s="80"/>
      <c r="B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</row>
    <row r="120" spans="1:20" ht="15">
      <c r="A120" s="36"/>
      <c r="B120" s="36"/>
      <c r="C120" s="37"/>
      <c r="D120" s="38"/>
      <c r="E120" s="39" t="s">
        <v>56</v>
      </c>
      <c r="F120" s="335" t="s">
        <v>57</v>
      </c>
      <c r="G120" s="336"/>
      <c r="H120" s="336"/>
      <c r="I120" s="336"/>
      <c r="J120" s="336"/>
      <c r="K120" s="336"/>
      <c r="L120" s="336"/>
      <c r="M120" s="336"/>
      <c r="N120" s="337"/>
      <c r="O120" s="330" t="s">
        <v>58</v>
      </c>
      <c r="P120" s="331"/>
      <c r="Q120" s="330" t="s">
        <v>59</v>
      </c>
      <c r="R120" s="331"/>
      <c r="S120" s="330" t="s">
        <v>60</v>
      </c>
      <c r="T120" s="331"/>
    </row>
    <row r="121" spans="1:20" ht="15.75" thickBot="1">
      <c r="A121" s="34"/>
      <c r="B121" s="34"/>
      <c r="C121" s="40" t="s">
        <v>61</v>
      </c>
      <c r="D121" s="41" t="str">
        <f>Tabulka_základní_část!B14</f>
        <v>Sokol Vodňany</v>
      </c>
      <c r="E121" s="41" t="str">
        <f>Tabulka_základní_část!B23</f>
        <v>SKB Český Krumlov "D"</v>
      </c>
      <c r="F121" s="42">
        <v>1</v>
      </c>
      <c r="G121" s="43"/>
      <c r="H121" s="43"/>
      <c r="I121" s="43">
        <v>2</v>
      </c>
      <c r="J121" s="43"/>
      <c r="K121" s="43"/>
      <c r="L121" s="43">
        <v>3</v>
      </c>
      <c r="M121" s="44"/>
      <c r="N121" s="45"/>
      <c r="O121" s="332"/>
      <c r="P121" s="333"/>
      <c r="Q121" s="332"/>
      <c r="R121" s="333"/>
      <c r="S121" s="332"/>
      <c r="T121" s="333"/>
    </row>
    <row r="122" spans="1:20" ht="15.75" thickTop="1">
      <c r="A122" s="34"/>
      <c r="B122" s="34"/>
      <c r="C122" s="47" t="s">
        <v>62</v>
      </c>
      <c r="D122" s="48"/>
      <c r="E122" s="48"/>
      <c r="F122" s="49"/>
      <c r="G122" s="50" t="s">
        <v>63</v>
      </c>
      <c r="H122" s="51"/>
      <c r="I122" s="49"/>
      <c r="J122" s="50" t="s">
        <v>63</v>
      </c>
      <c r="K122" s="51"/>
      <c r="L122" s="49"/>
      <c r="M122" s="50" t="s">
        <v>63</v>
      </c>
      <c r="N122" s="51"/>
      <c r="O122" s="52">
        <f>F122+I122+L122</f>
        <v>0</v>
      </c>
      <c r="P122" s="53">
        <f>H122+K122+N122</f>
        <v>0</v>
      </c>
      <c r="Q122" s="54">
        <f>IF(F122&gt;H122,1,0)+IF(I122&gt;K122,1,0)+IF(L122&gt;N122,1,0)</f>
        <v>0</v>
      </c>
      <c r="R122" s="55">
        <f>IF(H122&gt;F122,1,0)+IF(K122&gt;I122,1,0)+IF(N122&gt;L122,1,0)</f>
        <v>0</v>
      </c>
      <c r="S122" s="54">
        <f>IF(Q122&gt;R122,1,0)</f>
        <v>0</v>
      </c>
      <c r="T122" s="55">
        <f>IF(R122&gt;Q122,1,0)</f>
        <v>0</v>
      </c>
    </row>
    <row r="123" spans="1:20" ht="15">
      <c r="A123" s="34"/>
      <c r="B123" s="34"/>
      <c r="C123" s="56" t="s">
        <v>64</v>
      </c>
      <c r="D123" s="57"/>
      <c r="E123" s="57"/>
      <c r="F123" s="49"/>
      <c r="G123" s="49" t="s">
        <v>63</v>
      </c>
      <c r="H123" s="51"/>
      <c r="I123" s="49"/>
      <c r="J123" s="49" t="s">
        <v>63</v>
      </c>
      <c r="K123" s="51"/>
      <c r="L123" s="49"/>
      <c r="M123" s="49" t="s">
        <v>63</v>
      </c>
      <c r="N123" s="51"/>
      <c r="O123" s="52">
        <f>F123+I123+L123</f>
        <v>0</v>
      </c>
      <c r="P123" s="53">
        <f>H123+K123+N123</f>
        <v>0</v>
      </c>
      <c r="Q123" s="54">
        <f>IF(F123&gt;H123,1,0)+IF(I123&gt;K123,1,0)+IF(L123&gt;N123,1,0)</f>
        <v>0</v>
      </c>
      <c r="R123" s="55">
        <f>IF(H123&gt;F123,1,0)+IF(K123&gt;I123,1,0)+IF(N123&gt;L123,1,0)</f>
        <v>0</v>
      </c>
      <c r="S123" s="54">
        <f>IF(Q123&gt;R123,1,0)</f>
        <v>0</v>
      </c>
      <c r="T123" s="55">
        <f>IF(R123&gt;Q123,1,0)</f>
        <v>0</v>
      </c>
    </row>
    <row r="124" spans="1:20" ht="15">
      <c r="A124" s="34"/>
      <c r="B124" s="34"/>
      <c r="C124" s="56" t="s">
        <v>65</v>
      </c>
      <c r="D124" s="57"/>
      <c r="E124" s="48"/>
      <c r="F124" s="49"/>
      <c r="G124" s="49" t="s">
        <v>63</v>
      </c>
      <c r="H124" s="51"/>
      <c r="I124" s="49"/>
      <c r="J124" s="49" t="s">
        <v>63</v>
      </c>
      <c r="K124" s="51"/>
      <c r="L124" s="49"/>
      <c r="M124" s="49" t="s">
        <v>63</v>
      </c>
      <c r="N124" s="51"/>
      <c r="O124" s="52">
        <f>F124+I124+L124</f>
        <v>0</v>
      </c>
      <c r="P124" s="53">
        <f>H124+K124+N124</f>
        <v>0</v>
      </c>
      <c r="Q124" s="54">
        <f>IF(F124&gt;H124,1,0)+IF(I124&gt;K124,1,0)+IF(L124&gt;N124,1,0)</f>
        <v>0</v>
      </c>
      <c r="R124" s="55">
        <f>IF(H124&gt;F124,1,0)+IF(K124&gt;I124,1,0)+IF(N124&gt;L124,1,0)</f>
        <v>0</v>
      </c>
      <c r="S124" s="54">
        <f>IF(Q124&gt;R124,1,0)</f>
        <v>0</v>
      </c>
      <c r="T124" s="55">
        <f>IF(R124&gt;Q124,1,0)</f>
        <v>0</v>
      </c>
    </row>
    <row r="125" spans="1:20" ht="15">
      <c r="A125" s="34"/>
      <c r="B125" s="34"/>
      <c r="C125" s="56" t="s">
        <v>66</v>
      </c>
      <c r="D125" s="57"/>
      <c r="E125" s="57"/>
      <c r="F125" s="49"/>
      <c r="G125" s="49" t="s">
        <v>63</v>
      </c>
      <c r="H125" s="51"/>
      <c r="I125" s="49"/>
      <c r="J125" s="49" t="s">
        <v>63</v>
      </c>
      <c r="K125" s="51"/>
      <c r="L125" s="49"/>
      <c r="M125" s="49" t="s">
        <v>63</v>
      </c>
      <c r="N125" s="51"/>
      <c r="O125" s="52">
        <f>F125+I125+L125</f>
        <v>0</v>
      </c>
      <c r="P125" s="53">
        <f>H125+K125+N125</f>
        <v>0</v>
      </c>
      <c r="Q125" s="54">
        <f>IF(F125&gt;H125,1,0)+IF(I125&gt;K125,1,0)+IF(L125&gt;N125,1,0)</f>
        <v>0</v>
      </c>
      <c r="R125" s="55">
        <f>IF(H125&gt;F125,1,0)+IF(K125&gt;I125,1,0)+IF(N125&gt;L125,1,0)</f>
        <v>0</v>
      </c>
      <c r="S125" s="54">
        <f>IF(Q125&gt;R125,1,0)</f>
        <v>0</v>
      </c>
      <c r="T125" s="55">
        <f>IF(R125&gt;Q125,1,0)</f>
        <v>0</v>
      </c>
    </row>
    <row r="126" spans="1:20" ht="15.75" thickBot="1">
      <c r="A126" s="34"/>
      <c r="B126" s="34"/>
      <c r="C126" s="58" t="s">
        <v>67</v>
      </c>
      <c r="D126" s="59"/>
      <c r="E126" s="59"/>
      <c r="F126" s="60"/>
      <c r="G126" s="60" t="s">
        <v>63</v>
      </c>
      <c r="H126" s="61"/>
      <c r="I126" s="60"/>
      <c r="J126" s="60" t="s">
        <v>63</v>
      </c>
      <c r="K126" s="61"/>
      <c r="L126" s="60"/>
      <c r="M126" s="60" t="s">
        <v>63</v>
      </c>
      <c r="N126" s="61"/>
      <c r="O126" s="62">
        <f>F126+I126+L126</f>
        <v>0</v>
      </c>
      <c r="P126" s="63">
        <f>H126+K126+N126</f>
        <v>0</v>
      </c>
      <c r="Q126" s="64">
        <f>IF(F126&gt;H126,1,0)+IF(I126&gt;K126,1,0)+IF(L126&gt;N126,1,0)</f>
        <v>0</v>
      </c>
      <c r="R126" s="65">
        <f>IF(H126&gt;F126,1,0)+IF(K126&gt;I126,1,0)+IF(N126&gt;L126,1,0)</f>
        <v>0</v>
      </c>
      <c r="S126" s="64">
        <f>IF(Q126&gt;R126,1,0)</f>
        <v>0</v>
      </c>
      <c r="T126" s="65">
        <f>IF(R126&gt;Q126,1,0)</f>
        <v>0</v>
      </c>
    </row>
    <row r="127" spans="1:20" ht="15.75" thickTop="1">
      <c r="A127" s="34"/>
      <c r="B127" s="34"/>
      <c r="C127" s="66" t="s">
        <v>68</v>
      </c>
      <c r="D127" s="67">
        <f>IF(S127+T127=0,0,IF(S127=T127,2,IF(S127&gt;T127,3,1)))</f>
        <v>0</v>
      </c>
      <c r="E127" s="67">
        <f>IF(S127+T127=0,0,IF(S127=T127,2,IF(T127&gt;S127,3,1)))</f>
        <v>0</v>
      </c>
      <c r="F127" s="68"/>
      <c r="G127" s="69"/>
      <c r="H127" s="69"/>
      <c r="I127" s="69"/>
      <c r="J127" s="69"/>
      <c r="K127" s="69"/>
      <c r="L127" s="69"/>
      <c r="M127" s="69"/>
      <c r="N127" s="70"/>
      <c r="O127" s="71">
        <f t="shared" ref="O127:T127" si="11">SUM(O122:O126)</f>
        <v>0</v>
      </c>
      <c r="P127" s="72">
        <f t="shared" si="11"/>
        <v>0</v>
      </c>
      <c r="Q127" s="72">
        <f t="shared" si="11"/>
        <v>0</v>
      </c>
      <c r="R127" s="72">
        <f t="shared" si="11"/>
        <v>0</v>
      </c>
      <c r="S127" s="72">
        <f t="shared" si="11"/>
        <v>0</v>
      </c>
      <c r="T127" s="72">
        <f t="shared" si="11"/>
        <v>0</v>
      </c>
    </row>
    <row r="128" spans="1:20" ht="15">
      <c r="A128" s="73"/>
      <c r="B128" s="73"/>
      <c r="C128" s="74" t="s">
        <v>69</v>
      </c>
      <c r="D128" s="338">
        <f>IF(D127+E127=0,0,IF(D127=E127,E120,IF(D127&gt;E127,D121,E121)))</f>
        <v>0</v>
      </c>
      <c r="E128" s="339"/>
      <c r="F128" s="75"/>
      <c r="G128" s="75"/>
      <c r="H128" s="75"/>
      <c r="I128" s="75"/>
      <c r="J128" s="75"/>
      <c r="K128" s="75"/>
      <c r="L128" s="75"/>
      <c r="M128" s="75"/>
      <c r="N128" s="75"/>
      <c r="O128" s="76"/>
      <c r="P128" s="77"/>
      <c r="Q128" s="77"/>
      <c r="R128" s="77"/>
      <c r="S128" s="77"/>
      <c r="T128" s="77"/>
    </row>
    <row r="129" spans="1:22">
      <c r="A129" s="80"/>
      <c r="B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</row>
    <row r="130" spans="1:22" ht="15">
      <c r="A130" s="36"/>
      <c r="B130" s="36"/>
      <c r="C130" s="37"/>
      <c r="D130" s="38"/>
      <c r="E130" s="39" t="s">
        <v>56</v>
      </c>
      <c r="F130" s="335" t="s">
        <v>57</v>
      </c>
      <c r="G130" s="336"/>
      <c r="H130" s="336"/>
      <c r="I130" s="336"/>
      <c r="J130" s="336"/>
      <c r="K130" s="336"/>
      <c r="L130" s="336"/>
      <c r="M130" s="336"/>
      <c r="N130" s="337"/>
      <c r="O130" s="330" t="s">
        <v>58</v>
      </c>
      <c r="P130" s="331"/>
      <c r="Q130" s="330" t="s">
        <v>59</v>
      </c>
      <c r="R130" s="331"/>
      <c r="S130" s="330" t="s">
        <v>60</v>
      </c>
      <c r="T130" s="331"/>
    </row>
    <row r="131" spans="1:22" ht="15.75" thickBot="1">
      <c r="A131" s="34"/>
      <c r="B131" s="34"/>
      <c r="C131" s="40" t="s">
        <v>61</v>
      </c>
      <c r="D131" s="41" t="str">
        <f>Tabulka_základní_část!B17</f>
        <v>SK Dobrá Voda</v>
      </c>
      <c r="E131" s="41" t="str">
        <f>Tabulka_základní_část!B20</f>
        <v>Sokol České Budějovice "B"</v>
      </c>
      <c r="F131" s="42">
        <v>1</v>
      </c>
      <c r="G131" s="43"/>
      <c r="H131" s="43"/>
      <c r="I131" s="43">
        <v>2</v>
      </c>
      <c r="J131" s="43"/>
      <c r="K131" s="43"/>
      <c r="L131" s="43">
        <v>3</v>
      </c>
      <c r="M131" s="44"/>
      <c r="N131" s="45"/>
      <c r="O131" s="332"/>
      <c r="P131" s="333"/>
      <c r="Q131" s="332"/>
      <c r="R131" s="333"/>
      <c r="S131" s="332"/>
      <c r="T131" s="333"/>
    </row>
    <row r="132" spans="1:22" ht="15.75" thickTop="1">
      <c r="A132" s="34"/>
      <c r="B132" s="34"/>
      <c r="C132" s="47" t="s">
        <v>62</v>
      </c>
      <c r="D132" s="48"/>
      <c r="E132" s="48"/>
      <c r="F132" s="49"/>
      <c r="G132" s="50" t="s">
        <v>63</v>
      </c>
      <c r="H132" s="51"/>
      <c r="I132" s="49"/>
      <c r="J132" s="50" t="s">
        <v>63</v>
      </c>
      <c r="K132" s="51"/>
      <c r="L132" s="49"/>
      <c r="M132" s="50" t="s">
        <v>63</v>
      </c>
      <c r="N132" s="51"/>
      <c r="O132" s="52">
        <f>F132+I132+L132</f>
        <v>0</v>
      </c>
      <c r="P132" s="53">
        <f>H132+K132+N132</f>
        <v>0</v>
      </c>
      <c r="Q132" s="54">
        <f>IF(F132&gt;H132,1,0)+IF(I132&gt;K132,1,0)+IF(L132&gt;N132,1,0)</f>
        <v>0</v>
      </c>
      <c r="R132" s="55">
        <f>IF(H132&gt;F132,1,0)+IF(K132&gt;I132,1,0)+IF(N132&gt;L132,1,0)</f>
        <v>0</v>
      </c>
      <c r="S132" s="54">
        <f>IF(Q132&gt;R132,1,0)</f>
        <v>0</v>
      </c>
      <c r="T132" s="55">
        <f>IF(R132&gt;Q132,1,0)</f>
        <v>0</v>
      </c>
    </row>
    <row r="133" spans="1:22" ht="15">
      <c r="A133" s="34"/>
      <c r="B133" s="34"/>
      <c r="C133" s="56" t="s">
        <v>64</v>
      </c>
      <c r="D133" s="57"/>
      <c r="E133" s="57"/>
      <c r="F133" s="49"/>
      <c r="G133" s="49" t="s">
        <v>63</v>
      </c>
      <c r="H133" s="51"/>
      <c r="I133" s="49"/>
      <c r="J133" s="49" t="s">
        <v>63</v>
      </c>
      <c r="K133" s="51"/>
      <c r="L133" s="49"/>
      <c r="M133" s="49" t="s">
        <v>63</v>
      </c>
      <c r="N133" s="51"/>
      <c r="O133" s="52">
        <f>F133+I133+L133</f>
        <v>0</v>
      </c>
      <c r="P133" s="53">
        <f>H133+K133+N133</f>
        <v>0</v>
      </c>
      <c r="Q133" s="54">
        <f>IF(F133&gt;H133,1,0)+IF(I133&gt;K133,1,0)+IF(L133&gt;N133,1,0)</f>
        <v>0</v>
      </c>
      <c r="R133" s="55">
        <f>IF(H133&gt;F133,1,0)+IF(K133&gt;I133,1,0)+IF(N133&gt;L133,1,0)</f>
        <v>0</v>
      </c>
      <c r="S133" s="54">
        <f>IF(Q133&gt;R133,1,0)</f>
        <v>0</v>
      </c>
      <c r="T133" s="55">
        <f>IF(R133&gt;Q133,1,0)</f>
        <v>0</v>
      </c>
    </row>
    <row r="134" spans="1:22" ht="15">
      <c r="A134" s="34"/>
      <c r="B134" s="34"/>
      <c r="C134" s="56" t="s">
        <v>65</v>
      </c>
      <c r="D134" s="57"/>
      <c r="E134" s="48"/>
      <c r="F134" s="49"/>
      <c r="G134" s="49" t="s">
        <v>63</v>
      </c>
      <c r="H134" s="51"/>
      <c r="I134" s="49"/>
      <c r="J134" s="49" t="s">
        <v>63</v>
      </c>
      <c r="K134" s="51"/>
      <c r="L134" s="49"/>
      <c r="M134" s="49" t="s">
        <v>63</v>
      </c>
      <c r="N134" s="51"/>
      <c r="O134" s="52">
        <f>F134+I134+L134</f>
        <v>0</v>
      </c>
      <c r="P134" s="53">
        <f>H134+K134+N134</f>
        <v>0</v>
      </c>
      <c r="Q134" s="54">
        <f>IF(F134&gt;H134,1,0)+IF(I134&gt;K134,1,0)+IF(L134&gt;N134,1,0)</f>
        <v>0</v>
      </c>
      <c r="R134" s="55">
        <f>IF(H134&gt;F134,1,0)+IF(K134&gt;I134,1,0)+IF(N134&gt;L134,1,0)</f>
        <v>0</v>
      </c>
      <c r="S134" s="54">
        <f>IF(Q134&gt;R134,1,0)</f>
        <v>0</v>
      </c>
      <c r="T134" s="55">
        <f>IF(R134&gt;Q134,1,0)</f>
        <v>0</v>
      </c>
    </row>
    <row r="135" spans="1:22" ht="15">
      <c r="A135" s="34"/>
      <c r="B135" s="34"/>
      <c r="C135" s="56" t="s">
        <v>66</v>
      </c>
      <c r="D135" s="57"/>
      <c r="E135" s="57"/>
      <c r="F135" s="49"/>
      <c r="G135" s="49" t="s">
        <v>63</v>
      </c>
      <c r="H135" s="51"/>
      <c r="I135" s="49"/>
      <c r="J135" s="49" t="s">
        <v>63</v>
      </c>
      <c r="K135" s="51"/>
      <c r="L135" s="49"/>
      <c r="M135" s="49" t="s">
        <v>63</v>
      </c>
      <c r="N135" s="51"/>
      <c r="O135" s="52">
        <f>F135+I135+L135</f>
        <v>0</v>
      </c>
      <c r="P135" s="53">
        <f>H135+K135+N135</f>
        <v>0</v>
      </c>
      <c r="Q135" s="54">
        <f>IF(F135&gt;H135,1,0)+IF(I135&gt;K135,1,0)+IF(L135&gt;N135,1,0)</f>
        <v>0</v>
      </c>
      <c r="R135" s="55">
        <f>IF(H135&gt;F135,1,0)+IF(K135&gt;I135,1,0)+IF(N135&gt;L135,1,0)</f>
        <v>0</v>
      </c>
      <c r="S135" s="54">
        <f>IF(Q135&gt;R135,1,0)</f>
        <v>0</v>
      </c>
      <c r="T135" s="55">
        <f>IF(R135&gt;Q135,1,0)</f>
        <v>0</v>
      </c>
    </row>
    <row r="136" spans="1:22" ht="15.75" thickBot="1">
      <c r="A136" s="34"/>
      <c r="B136" s="34"/>
      <c r="C136" s="58" t="s">
        <v>67</v>
      </c>
      <c r="D136" s="59"/>
      <c r="E136" s="59"/>
      <c r="F136" s="60"/>
      <c r="G136" s="60" t="s">
        <v>63</v>
      </c>
      <c r="H136" s="61"/>
      <c r="I136" s="60"/>
      <c r="J136" s="60" t="s">
        <v>63</v>
      </c>
      <c r="K136" s="61"/>
      <c r="L136" s="60"/>
      <c r="M136" s="60" t="s">
        <v>63</v>
      </c>
      <c r="N136" s="61"/>
      <c r="O136" s="62">
        <f>F136+I136+L136</f>
        <v>0</v>
      </c>
      <c r="P136" s="63">
        <f>H136+K136+N136</f>
        <v>0</v>
      </c>
      <c r="Q136" s="64">
        <f>IF(F136&gt;H136,1,0)+IF(I136&gt;K136,1,0)+IF(L136&gt;N136,1,0)</f>
        <v>0</v>
      </c>
      <c r="R136" s="65">
        <f>IF(H136&gt;F136,1,0)+IF(K136&gt;I136,1,0)+IF(N136&gt;L136,1,0)</f>
        <v>0</v>
      </c>
      <c r="S136" s="64">
        <f>IF(Q136&gt;R136,1,0)</f>
        <v>0</v>
      </c>
      <c r="T136" s="65">
        <f>IF(R136&gt;Q136,1,0)</f>
        <v>0</v>
      </c>
    </row>
    <row r="137" spans="1:22" ht="15.75" thickTop="1">
      <c r="A137" s="34"/>
      <c r="B137" s="34"/>
      <c r="C137" s="66" t="s">
        <v>68</v>
      </c>
      <c r="D137" s="67">
        <f>IF(S137+T137=0,0,IF(S137=T137,2,IF(S137&gt;T137,3,1)))</f>
        <v>0</v>
      </c>
      <c r="E137" s="67">
        <f>IF(S137+T137=0,0,IF(S137=T137,2,IF(T137&gt;S137,3,1)))</f>
        <v>0</v>
      </c>
      <c r="F137" s="68"/>
      <c r="G137" s="69"/>
      <c r="H137" s="69"/>
      <c r="I137" s="69"/>
      <c r="J137" s="69"/>
      <c r="K137" s="69"/>
      <c r="L137" s="69"/>
      <c r="M137" s="69"/>
      <c r="N137" s="70"/>
      <c r="O137" s="71">
        <f t="shared" ref="O137:T137" si="12">SUM(O132:O136)</f>
        <v>0</v>
      </c>
      <c r="P137" s="72">
        <f t="shared" si="12"/>
        <v>0</v>
      </c>
      <c r="Q137" s="72">
        <f t="shared" si="12"/>
        <v>0</v>
      </c>
      <c r="R137" s="72">
        <f t="shared" si="12"/>
        <v>0</v>
      </c>
      <c r="S137" s="72">
        <f t="shared" si="12"/>
        <v>0</v>
      </c>
      <c r="T137" s="72">
        <f t="shared" si="12"/>
        <v>0</v>
      </c>
    </row>
    <row r="138" spans="1:22" ht="15">
      <c r="A138" s="73"/>
      <c r="B138" s="73"/>
      <c r="C138" s="74" t="s">
        <v>69</v>
      </c>
      <c r="D138" s="338">
        <f>IF(D137+E137=0,0,IF(D137=E137,E130,IF(D137&gt;E137,D131,E131)))</f>
        <v>0</v>
      </c>
      <c r="E138" s="339"/>
      <c r="F138" s="75"/>
      <c r="G138" s="75"/>
      <c r="H138" s="75"/>
      <c r="I138" s="75"/>
      <c r="J138" s="75"/>
      <c r="K138" s="75"/>
      <c r="L138" s="75"/>
      <c r="M138" s="75"/>
      <c r="N138" s="75"/>
      <c r="O138" s="76"/>
      <c r="P138" s="77"/>
      <c r="Q138" s="77"/>
      <c r="R138" s="77"/>
      <c r="S138" s="77"/>
      <c r="T138" s="77"/>
    </row>
    <row r="139" spans="1:22" ht="15">
      <c r="A139" s="73"/>
      <c r="B139" s="73"/>
      <c r="C139" s="79"/>
      <c r="D139" s="90"/>
      <c r="E139" s="90"/>
      <c r="F139" s="75"/>
      <c r="G139" s="75"/>
      <c r="H139" s="75"/>
      <c r="I139" s="75"/>
      <c r="J139" s="75"/>
      <c r="K139" s="75"/>
      <c r="L139" s="75"/>
      <c r="M139" s="75"/>
      <c r="N139" s="75"/>
      <c r="O139" s="76"/>
      <c r="P139" s="77"/>
      <c r="Q139" s="77"/>
      <c r="R139" s="77"/>
      <c r="S139" s="77"/>
      <c r="T139" s="77"/>
    </row>
    <row r="140" spans="1:22" ht="15">
      <c r="A140" s="334"/>
      <c r="B140" s="334"/>
      <c r="C140" s="87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9"/>
      <c r="P140" s="89"/>
      <c r="Q140" s="89"/>
      <c r="R140" s="89"/>
      <c r="S140" s="89"/>
      <c r="T140" s="89"/>
      <c r="V140" s="9"/>
    </row>
  </sheetData>
  <mergeCells count="71">
    <mergeCell ref="D24:E24"/>
    <mergeCell ref="A1:T1"/>
    <mergeCell ref="A4:B4"/>
    <mergeCell ref="C4:E4"/>
    <mergeCell ref="F6:N6"/>
    <mergeCell ref="O6:P7"/>
    <mergeCell ref="Q6:R7"/>
    <mergeCell ref="S6:T7"/>
    <mergeCell ref="D14:E14"/>
    <mergeCell ref="F16:N16"/>
    <mergeCell ref="O16:P17"/>
    <mergeCell ref="Q16:R17"/>
    <mergeCell ref="S16:T17"/>
    <mergeCell ref="S46:T47"/>
    <mergeCell ref="D54:E54"/>
    <mergeCell ref="F26:N26"/>
    <mergeCell ref="O26:P27"/>
    <mergeCell ref="Q26:R27"/>
    <mergeCell ref="S26:T27"/>
    <mergeCell ref="D34:E34"/>
    <mergeCell ref="F36:N36"/>
    <mergeCell ref="O36:P37"/>
    <mergeCell ref="Q36:R37"/>
    <mergeCell ref="S36:T37"/>
    <mergeCell ref="D66:E66"/>
    <mergeCell ref="D44:E44"/>
    <mergeCell ref="F46:N46"/>
    <mergeCell ref="O46:P47"/>
    <mergeCell ref="Q46:R47"/>
    <mergeCell ref="A56:B56"/>
    <mergeCell ref="F58:N58"/>
    <mergeCell ref="O58:P59"/>
    <mergeCell ref="Q58:R59"/>
    <mergeCell ref="S58:T59"/>
    <mergeCell ref="S88:T89"/>
    <mergeCell ref="D96:E96"/>
    <mergeCell ref="F68:N68"/>
    <mergeCell ref="O68:P69"/>
    <mergeCell ref="Q68:R69"/>
    <mergeCell ref="S68:T69"/>
    <mergeCell ref="D76:E76"/>
    <mergeCell ref="F78:N78"/>
    <mergeCell ref="O78:P79"/>
    <mergeCell ref="Q78:R79"/>
    <mergeCell ref="S78:T79"/>
    <mergeCell ref="D108:E108"/>
    <mergeCell ref="D86:E86"/>
    <mergeCell ref="F88:N88"/>
    <mergeCell ref="O88:P89"/>
    <mergeCell ref="Q88:R89"/>
    <mergeCell ref="A98:B98"/>
    <mergeCell ref="F100:N100"/>
    <mergeCell ref="O100:P101"/>
    <mergeCell ref="Q100:R101"/>
    <mergeCell ref="S100:T101"/>
    <mergeCell ref="S130:T131"/>
    <mergeCell ref="D138:E138"/>
    <mergeCell ref="F110:N110"/>
    <mergeCell ref="O110:P111"/>
    <mergeCell ref="Q110:R111"/>
    <mergeCell ref="S110:T111"/>
    <mergeCell ref="D118:E118"/>
    <mergeCell ref="F120:N120"/>
    <mergeCell ref="O120:P121"/>
    <mergeCell ref="Q120:R121"/>
    <mergeCell ref="S120:T121"/>
    <mergeCell ref="A140:B140"/>
    <mergeCell ref="D128:E128"/>
    <mergeCell ref="F130:N130"/>
    <mergeCell ref="O130:P131"/>
    <mergeCell ref="Q130:R131"/>
  </mergeCells>
  <pageMargins left="0" right="0" top="0.78740157480314965" bottom="0.78740157480314965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zoomScale="75" workbookViewId="0">
      <pane ySplit="2" topLeftCell="A3" activePane="bottomLeft" state="frozen"/>
      <selection pane="bottomLeft" activeCell="Y75" sqref="Y75"/>
    </sheetView>
  </sheetViews>
  <sheetFormatPr defaultColWidth="8.85546875" defaultRowHeight="12.75"/>
  <cols>
    <col min="1" max="1" width="3.28515625" style="83" customWidth="1"/>
    <col min="2" max="2" width="6.140625" style="83" customWidth="1"/>
    <col min="3" max="3" width="17.42578125" customWidth="1"/>
    <col min="4" max="5" width="29.42578125" customWidth="1"/>
    <col min="6" max="6" width="4.7109375" customWidth="1"/>
    <col min="7" max="7" width="1.7109375" customWidth="1"/>
    <col min="8" max="9" width="4.7109375" customWidth="1"/>
    <col min="10" max="10" width="1.7109375" customWidth="1"/>
    <col min="11" max="11" width="4.7109375" customWidth="1"/>
    <col min="12" max="12" width="4.28515625" customWidth="1"/>
    <col min="13" max="13" width="1.7109375" customWidth="1"/>
    <col min="14" max="14" width="4.28515625" customWidth="1"/>
    <col min="15" max="16" width="6.42578125" customWidth="1"/>
    <col min="17" max="17" width="4.140625" customWidth="1"/>
    <col min="18" max="18" width="5.140625" customWidth="1"/>
    <col min="19" max="19" width="5.42578125" customWidth="1"/>
    <col min="20" max="20" width="4" customWidth="1"/>
    <col min="21" max="21" width="6.42578125" customWidth="1"/>
    <col min="22" max="22" width="6.85546875" customWidth="1"/>
    <col min="221" max="221" width="3.28515625" customWidth="1"/>
    <col min="222" max="222" width="6.140625" customWidth="1"/>
    <col min="223" max="223" width="17.42578125" customWidth="1"/>
    <col min="224" max="225" width="29.42578125" customWidth="1"/>
    <col min="226" max="226" width="4.7109375" customWidth="1"/>
    <col min="227" max="227" width="1.7109375" customWidth="1"/>
    <col min="228" max="229" width="4.7109375" customWidth="1"/>
    <col min="230" max="230" width="1.7109375" customWidth="1"/>
    <col min="231" max="231" width="4.7109375" customWidth="1"/>
    <col min="232" max="232" width="4.28515625" customWidth="1"/>
    <col min="233" max="233" width="1.7109375" customWidth="1"/>
    <col min="234" max="234" width="4.28515625" customWidth="1"/>
    <col min="235" max="236" width="6.42578125" customWidth="1"/>
    <col min="237" max="237" width="4.140625" customWidth="1"/>
    <col min="238" max="238" width="5.140625" customWidth="1"/>
    <col min="239" max="239" width="5.42578125" customWidth="1"/>
    <col min="240" max="240" width="4" customWidth="1"/>
    <col min="241" max="241" width="6.42578125" customWidth="1"/>
    <col min="242" max="242" width="6.85546875" customWidth="1"/>
    <col min="477" max="477" width="3.28515625" customWidth="1"/>
    <col min="478" max="478" width="6.140625" customWidth="1"/>
    <col min="479" max="479" width="17.42578125" customWidth="1"/>
    <col min="480" max="481" width="29.42578125" customWidth="1"/>
    <col min="482" max="482" width="4.7109375" customWidth="1"/>
    <col min="483" max="483" width="1.7109375" customWidth="1"/>
    <col min="484" max="485" width="4.7109375" customWidth="1"/>
    <col min="486" max="486" width="1.7109375" customWidth="1"/>
    <col min="487" max="487" width="4.7109375" customWidth="1"/>
    <col min="488" max="488" width="4.28515625" customWidth="1"/>
    <col min="489" max="489" width="1.7109375" customWidth="1"/>
    <col min="490" max="490" width="4.28515625" customWidth="1"/>
    <col min="491" max="492" width="6.42578125" customWidth="1"/>
    <col min="493" max="493" width="4.140625" customWidth="1"/>
    <col min="494" max="494" width="5.140625" customWidth="1"/>
    <col min="495" max="495" width="5.42578125" customWidth="1"/>
    <col min="496" max="496" width="4" customWidth="1"/>
    <col min="497" max="497" width="6.42578125" customWidth="1"/>
    <col min="498" max="498" width="6.85546875" customWidth="1"/>
    <col min="733" max="733" width="3.28515625" customWidth="1"/>
    <col min="734" max="734" width="6.140625" customWidth="1"/>
    <col min="735" max="735" width="17.42578125" customWidth="1"/>
    <col min="736" max="737" width="29.42578125" customWidth="1"/>
    <col min="738" max="738" width="4.7109375" customWidth="1"/>
    <col min="739" max="739" width="1.7109375" customWidth="1"/>
    <col min="740" max="741" width="4.7109375" customWidth="1"/>
    <col min="742" max="742" width="1.7109375" customWidth="1"/>
    <col min="743" max="743" width="4.7109375" customWidth="1"/>
    <col min="744" max="744" width="4.28515625" customWidth="1"/>
    <col min="745" max="745" width="1.7109375" customWidth="1"/>
    <col min="746" max="746" width="4.28515625" customWidth="1"/>
    <col min="747" max="748" width="6.42578125" customWidth="1"/>
    <col min="749" max="749" width="4.140625" customWidth="1"/>
    <col min="750" max="750" width="5.140625" customWidth="1"/>
    <col min="751" max="751" width="5.42578125" customWidth="1"/>
    <col min="752" max="752" width="4" customWidth="1"/>
    <col min="753" max="753" width="6.42578125" customWidth="1"/>
    <col min="754" max="754" width="6.85546875" customWidth="1"/>
    <col min="989" max="989" width="3.28515625" customWidth="1"/>
    <col min="990" max="990" width="6.140625" customWidth="1"/>
    <col min="991" max="991" width="17.42578125" customWidth="1"/>
    <col min="992" max="993" width="29.42578125" customWidth="1"/>
    <col min="994" max="994" width="4.7109375" customWidth="1"/>
    <col min="995" max="995" width="1.7109375" customWidth="1"/>
    <col min="996" max="997" width="4.7109375" customWidth="1"/>
    <col min="998" max="998" width="1.7109375" customWidth="1"/>
    <col min="999" max="999" width="4.7109375" customWidth="1"/>
    <col min="1000" max="1000" width="4.28515625" customWidth="1"/>
    <col min="1001" max="1001" width="1.7109375" customWidth="1"/>
    <col min="1002" max="1002" width="4.28515625" customWidth="1"/>
    <col min="1003" max="1004" width="6.42578125" customWidth="1"/>
    <col min="1005" max="1005" width="4.140625" customWidth="1"/>
    <col min="1006" max="1006" width="5.140625" customWidth="1"/>
    <col min="1007" max="1007" width="5.42578125" customWidth="1"/>
    <col min="1008" max="1008" width="4" customWidth="1"/>
    <col min="1009" max="1009" width="6.42578125" customWidth="1"/>
    <col min="1010" max="1010" width="6.85546875" customWidth="1"/>
    <col min="1245" max="1245" width="3.28515625" customWidth="1"/>
    <col min="1246" max="1246" width="6.140625" customWidth="1"/>
    <col min="1247" max="1247" width="17.42578125" customWidth="1"/>
    <col min="1248" max="1249" width="29.42578125" customWidth="1"/>
    <col min="1250" max="1250" width="4.7109375" customWidth="1"/>
    <col min="1251" max="1251" width="1.7109375" customWidth="1"/>
    <col min="1252" max="1253" width="4.7109375" customWidth="1"/>
    <col min="1254" max="1254" width="1.7109375" customWidth="1"/>
    <col min="1255" max="1255" width="4.7109375" customWidth="1"/>
    <col min="1256" max="1256" width="4.28515625" customWidth="1"/>
    <col min="1257" max="1257" width="1.7109375" customWidth="1"/>
    <col min="1258" max="1258" width="4.28515625" customWidth="1"/>
    <col min="1259" max="1260" width="6.42578125" customWidth="1"/>
    <col min="1261" max="1261" width="4.140625" customWidth="1"/>
    <col min="1262" max="1262" width="5.140625" customWidth="1"/>
    <col min="1263" max="1263" width="5.42578125" customWidth="1"/>
    <col min="1264" max="1264" width="4" customWidth="1"/>
    <col min="1265" max="1265" width="6.42578125" customWidth="1"/>
    <col min="1266" max="1266" width="6.85546875" customWidth="1"/>
    <col min="1501" max="1501" width="3.28515625" customWidth="1"/>
    <col min="1502" max="1502" width="6.140625" customWidth="1"/>
    <col min="1503" max="1503" width="17.42578125" customWidth="1"/>
    <col min="1504" max="1505" width="29.42578125" customWidth="1"/>
    <col min="1506" max="1506" width="4.7109375" customWidth="1"/>
    <col min="1507" max="1507" width="1.7109375" customWidth="1"/>
    <col min="1508" max="1509" width="4.7109375" customWidth="1"/>
    <col min="1510" max="1510" width="1.7109375" customWidth="1"/>
    <col min="1511" max="1511" width="4.7109375" customWidth="1"/>
    <col min="1512" max="1512" width="4.28515625" customWidth="1"/>
    <col min="1513" max="1513" width="1.7109375" customWidth="1"/>
    <col min="1514" max="1514" width="4.28515625" customWidth="1"/>
    <col min="1515" max="1516" width="6.42578125" customWidth="1"/>
    <col min="1517" max="1517" width="4.140625" customWidth="1"/>
    <col min="1518" max="1518" width="5.140625" customWidth="1"/>
    <col min="1519" max="1519" width="5.42578125" customWidth="1"/>
    <col min="1520" max="1520" width="4" customWidth="1"/>
    <col min="1521" max="1521" width="6.42578125" customWidth="1"/>
    <col min="1522" max="1522" width="6.85546875" customWidth="1"/>
    <col min="1757" max="1757" width="3.28515625" customWidth="1"/>
    <col min="1758" max="1758" width="6.140625" customWidth="1"/>
    <col min="1759" max="1759" width="17.42578125" customWidth="1"/>
    <col min="1760" max="1761" width="29.42578125" customWidth="1"/>
    <col min="1762" max="1762" width="4.7109375" customWidth="1"/>
    <col min="1763" max="1763" width="1.7109375" customWidth="1"/>
    <col min="1764" max="1765" width="4.7109375" customWidth="1"/>
    <col min="1766" max="1766" width="1.7109375" customWidth="1"/>
    <col min="1767" max="1767" width="4.7109375" customWidth="1"/>
    <col min="1768" max="1768" width="4.28515625" customWidth="1"/>
    <col min="1769" max="1769" width="1.7109375" customWidth="1"/>
    <col min="1770" max="1770" width="4.28515625" customWidth="1"/>
    <col min="1771" max="1772" width="6.42578125" customWidth="1"/>
    <col min="1773" max="1773" width="4.140625" customWidth="1"/>
    <col min="1774" max="1774" width="5.140625" customWidth="1"/>
    <col min="1775" max="1775" width="5.42578125" customWidth="1"/>
    <col min="1776" max="1776" width="4" customWidth="1"/>
    <col min="1777" max="1777" width="6.42578125" customWidth="1"/>
    <col min="1778" max="1778" width="6.85546875" customWidth="1"/>
    <col min="2013" max="2013" width="3.28515625" customWidth="1"/>
    <col min="2014" max="2014" width="6.140625" customWidth="1"/>
    <col min="2015" max="2015" width="17.42578125" customWidth="1"/>
    <col min="2016" max="2017" width="29.42578125" customWidth="1"/>
    <col min="2018" max="2018" width="4.7109375" customWidth="1"/>
    <col min="2019" max="2019" width="1.7109375" customWidth="1"/>
    <col min="2020" max="2021" width="4.7109375" customWidth="1"/>
    <col min="2022" max="2022" width="1.7109375" customWidth="1"/>
    <col min="2023" max="2023" width="4.7109375" customWidth="1"/>
    <col min="2024" max="2024" width="4.28515625" customWidth="1"/>
    <col min="2025" max="2025" width="1.7109375" customWidth="1"/>
    <col min="2026" max="2026" width="4.28515625" customWidth="1"/>
    <col min="2027" max="2028" width="6.42578125" customWidth="1"/>
    <col min="2029" max="2029" width="4.140625" customWidth="1"/>
    <col min="2030" max="2030" width="5.140625" customWidth="1"/>
    <col min="2031" max="2031" width="5.42578125" customWidth="1"/>
    <col min="2032" max="2032" width="4" customWidth="1"/>
    <col min="2033" max="2033" width="6.42578125" customWidth="1"/>
    <col min="2034" max="2034" width="6.85546875" customWidth="1"/>
    <col min="2269" max="2269" width="3.28515625" customWidth="1"/>
    <col min="2270" max="2270" width="6.140625" customWidth="1"/>
    <col min="2271" max="2271" width="17.42578125" customWidth="1"/>
    <col min="2272" max="2273" width="29.42578125" customWidth="1"/>
    <col min="2274" max="2274" width="4.7109375" customWidth="1"/>
    <col min="2275" max="2275" width="1.7109375" customWidth="1"/>
    <col min="2276" max="2277" width="4.7109375" customWidth="1"/>
    <col min="2278" max="2278" width="1.7109375" customWidth="1"/>
    <col min="2279" max="2279" width="4.7109375" customWidth="1"/>
    <col min="2280" max="2280" width="4.28515625" customWidth="1"/>
    <col min="2281" max="2281" width="1.7109375" customWidth="1"/>
    <col min="2282" max="2282" width="4.28515625" customWidth="1"/>
    <col min="2283" max="2284" width="6.42578125" customWidth="1"/>
    <col min="2285" max="2285" width="4.140625" customWidth="1"/>
    <col min="2286" max="2286" width="5.140625" customWidth="1"/>
    <col min="2287" max="2287" width="5.42578125" customWidth="1"/>
    <col min="2288" max="2288" width="4" customWidth="1"/>
    <col min="2289" max="2289" width="6.42578125" customWidth="1"/>
    <col min="2290" max="2290" width="6.85546875" customWidth="1"/>
    <col min="2525" max="2525" width="3.28515625" customWidth="1"/>
    <col min="2526" max="2526" width="6.140625" customWidth="1"/>
    <col min="2527" max="2527" width="17.42578125" customWidth="1"/>
    <col min="2528" max="2529" width="29.42578125" customWidth="1"/>
    <col min="2530" max="2530" width="4.7109375" customWidth="1"/>
    <col min="2531" max="2531" width="1.7109375" customWidth="1"/>
    <col min="2532" max="2533" width="4.7109375" customWidth="1"/>
    <col min="2534" max="2534" width="1.7109375" customWidth="1"/>
    <col min="2535" max="2535" width="4.7109375" customWidth="1"/>
    <col min="2536" max="2536" width="4.28515625" customWidth="1"/>
    <col min="2537" max="2537" width="1.7109375" customWidth="1"/>
    <col min="2538" max="2538" width="4.28515625" customWidth="1"/>
    <col min="2539" max="2540" width="6.42578125" customWidth="1"/>
    <col min="2541" max="2541" width="4.140625" customWidth="1"/>
    <col min="2542" max="2542" width="5.140625" customWidth="1"/>
    <col min="2543" max="2543" width="5.42578125" customWidth="1"/>
    <col min="2544" max="2544" width="4" customWidth="1"/>
    <col min="2545" max="2545" width="6.42578125" customWidth="1"/>
    <col min="2546" max="2546" width="6.85546875" customWidth="1"/>
    <col min="2781" max="2781" width="3.28515625" customWidth="1"/>
    <col min="2782" max="2782" width="6.140625" customWidth="1"/>
    <col min="2783" max="2783" width="17.42578125" customWidth="1"/>
    <col min="2784" max="2785" width="29.42578125" customWidth="1"/>
    <col min="2786" max="2786" width="4.7109375" customWidth="1"/>
    <col min="2787" max="2787" width="1.7109375" customWidth="1"/>
    <col min="2788" max="2789" width="4.7109375" customWidth="1"/>
    <col min="2790" max="2790" width="1.7109375" customWidth="1"/>
    <col min="2791" max="2791" width="4.7109375" customWidth="1"/>
    <col min="2792" max="2792" width="4.28515625" customWidth="1"/>
    <col min="2793" max="2793" width="1.7109375" customWidth="1"/>
    <col min="2794" max="2794" width="4.28515625" customWidth="1"/>
    <col min="2795" max="2796" width="6.42578125" customWidth="1"/>
    <col min="2797" max="2797" width="4.140625" customWidth="1"/>
    <col min="2798" max="2798" width="5.140625" customWidth="1"/>
    <col min="2799" max="2799" width="5.42578125" customWidth="1"/>
    <col min="2800" max="2800" width="4" customWidth="1"/>
    <col min="2801" max="2801" width="6.42578125" customWidth="1"/>
    <col min="2802" max="2802" width="6.85546875" customWidth="1"/>
    <col min="3037" max="3037" width="3.28515625" customWidth="1"/>
    <col min="3038" max="3038" width="6.140625" customWidth="1"/>
    <col min="3039" max="3039" width="17.42578125" customWidth="1"/>
    <col min="3040" max="3041" width="29.42578125" customWidth="1"/>
    <col min="3042" max="3042" width="4.7109375" customWidth="1"/>
    <col min="3043" max="3043" width="1.7109375" customWidth="1"/>
    <col min="3044" max="3045" width="4.7109375" customWidth="1"/>
    <col min="3046" max="3046" width="1.7109375" customWidth="1"/>
    <col min="3047" max="3047" width="4.7109375" customWidth="1"/>
    <col min="3048" max="3048" width="4.28515625" customWidth="1"/>
    <col min="3049" max="3049" width="1.7109375" customWidth="1"/>
    <col min="3050" max="3050" width="4.28515625" customWidth="1"/>
    <col min="3051" max="3052" width="6.42578125" customWidth="1"/>
    <col min="3053" max="3053" width="4.140625" customWidth="1"/>
    <col min="3054" max="3054" width="5.140625" customWidth="1"/>
    <col min="3055" max="3055" width="5.42578125" customWidth="1"/>
    <col min="3056" max="3056" width="4" customWidth="1"/>
    <col min="3057" max="3057" width="6.42578125" customWidth="1"/>
    <col min="3058" max="3058" width="6.85546875" customWidth="1"/>
    <col min="3293" max="3293" width="3.28515625" customWidth="1"/>
    <col min="3294" max="3294" width="6.140625" customWidth="1"/>
    <col min="3295" max="3295" width="17.42578125" customWidth="1"/>
    <col min="3296" max="3297" width="29.42578125" customWidth="1"/>
    <col min="3298" max="3298" width="4.7109375" customWidth="1"/>
    <col min="3299" max="3299" width="1.7109375" customWidth="1"/>
    <col min="3300" max="3301" width="4.7109375" customWidth="1"/>
    <col min="3302" max="3302" width="1.7109375" customWidth="1"/>
    <col min="3303" max="3303" width="4.7109375" customWidth="1"/>
    <col min="3304" max="3304" width="4.28515625" customWidth="1"/>
    <col min="3305" max="3305" width="1.7109375" customWidth="1"/>
    <col min="3306" max="3306" width="4.28515625" customWidth="1"/>
    <col min="3307" max="3308" width="6.42578125" customWidth="1"/>
    <col min="3309" max="3309" width="4.140625" customWidth="1"/>
    <col min="3310" max="3310" width="5.140625" customWidth="1"/>
    <col min="3311" max="3311" width="5.42578125" customWidth="1"/>
    <col min="3312" max="3312" width="4" customWidth="1"/>
    <col min="3313" max="3313" width="6.42578125" customWidth="1"/>
    <col min="3314" max="3314" width="6.85546875" customWidth="1"/>
    <col min="3549" max="3549" width="3.28515625" customWidth="1"/>
    <col min="3550" max="3550" width="6.140625" customWidth="1"/>
    <col min="3551" max="3551" width="17.42578125" customWidth="1"/>
    <col min="3552" max="3553" width="29.42578125" customWidth="1"/>
    <col min="3554" max="3554" width="4.7109375" customWidth="1"/>
    <col min="3555" max="3555" width="1.7109375" customWidth="1"/>
    <col min="3556" max="3557" width="4.7109375" customWidth="1"/>
    <col min="3558" max="3558" width="1.7109375" customWidth="1"/>
    <col min="3559" max="3559" width="4.7109375" customWidth="1"/>
    <col min="3560" max="3560" width="4.28515625" customWidth="1"/>
    <col min="3561" max="3561" width="1.7109375" customWidth="1"/>
    <col min="3562" max="3562" width="4.28515625" customWidth="1"/>
    <col min="3563" max="3564" width="6.42578125" customWidth="1"/>
    <col min="3565" max="3565" width="4.140625" customWidth="1"/>
    <col min="3566" max="3566" width="5.140625" customWidth="1"/>
    <col min="3567" max="3567" width="5.42578125" customWidth="1"/>
    <col min="3568" max="3568" width="4" customWidth="1"/>
    <col min="3569" max="3569" width="6.42578125" customWidth="1"/>
    <col min="3570" max="3570" width="6.85546875" customWidth="1"/>
    <col min="3805" max="3805" width="3.28515625" customWidth="1"/>
    <col min="3806" max="3806" width="6.140625" customWidth="1"/>
    <col min="3807" max="3807" width="17.42578125" customWidth="1"/>
    <col min="3808" max="3809" width="29.42578125" customWidth="1"/>
    <col min="3810" max="3810" width="4.7109375" customWidth="1"/>
    <col min="3811" max="3811" width="1.7109375" customWidth="1"/>
    <col min="3812" max="3813" width="4.7109375" customWidth="1"/>
    <col min="3814" max="3814" width="1.7109375" customWidth="1"/>
    <col min="3815" max="3815" width="4.7109375" customWidth="1"/>
    <col min="3816" max="3816" width="4.28515625" customWidth="1"/>
    <col min="3817" max="3817" width="1.7109375" customWidth="1"/>
    <col min="3818" max="3818" width="4.28515625" customWidth="1"/>
    <col min="3819" max="3820" width="6.42578125" customWidth="1"/>
    <col min="3821" max="3821" width="4.140625" customWidth="1"/>
    <col min="3822" max="3822" width="5.140625" customWidth="1"/>
    <col min="3823" max="3823" width="5.42578125" customWidth="1"/>
    <col min="3824" max="3824" width="4" customWidth="1"/>
    <col min="3825" max="3825" width="6.42578125" customWidth="1"/>
    <col min="3826" max="3826" width="6.85546875" customWidth="1"/>
    <col min="4061" max="4061" width="3.28515625" customWidth="1"/>
    <col min="4062" max="4062" width="6.140625" customWidth="1"/>
    <col min="4063" max="4063" width="17.42578125" customWidth="1"/>
    <col min="4064" max="4065" width="29.42578125" customWidth="1"/>
    <col min="4066" max="4066" width="4.7109375" customWidth="1"/>
    <col min="4067" max="4067" width="1.7109375" customWidth="1"/>
    <col min="4068" max="4069" width="4.7109375" customWidth="1"/>
    <col min="4070" max="4070" width="1.7109375" customWidth="1"/>
    <col min="4071" max="4071" width="4.7109375" customWidth="1"/>
    <col min="4072" max="4072" width="4.28515625" customWidth="1"/>
    <col min="4073" max="4073" width="1.7109375" customWidth="1"/>
    <col min="4074" max="4074" width="4.28515625" customWidth="1"/>
    <col min="4075" max="4076" width="6.42578125" customWidth="1"/>
    <col min="4077" max="4077" width="4.140625" customWidth="1"/>
    <col min="4078" max="4078" width="5.140625" customWidth="1"/>
    <col min="4079" max="4079" width="5.42578125" customWidth="1"/>
    <col min="4080" max="4080" width="4" customWidth="1"/>
    <col min="4081" max="4081" width="6.42578125" customWidth="1"/>
    <col min="4082" max="4082" width="6.85546875" customWidth="1"/>
    <col min="4317" max="4317" width="3.28515625" customWidth="1"/>
    <col min="4318" max="4318" width="6.140625" customWidth="1"/>
    <col min="4319" max="4319" width="17.42578125" customWidth="1"/>
    <col min="4320" max="4321" width="29.42578125" customWidth="1"/>
    <col min="4322" max="4322" width="4.7109375" customWidth="1"/>
    <col min="4323" max="4323" width="1.7109375" customWidth="1"/>
    <col min="4324" max="4325" width="4.7109375" customWidth="1"/>
    <col min="4326" max="4326" width="1.7109375" customWidth="1"/>
    <col min="4327" max="4327" width="4.7109375" customWidth="1"/>
    <col min="4328" max="4328" width="4.28515625" customWidth="1"/>
    <col min="4329" max="4329" width="1.7109375" customWidth="1"/>
    <col min="4330" max="4330" width="4.28515625" customWidth="1"/>
    <col min="4331" max="4332" width="6.42578125" customWidth="1"/>
    <col min="4333" max="4333" width="4.140625" customWidth="1"/>
    <col min="4334" max="4334" width="5.140625" customWidth="1"/>
    <col min="4335" max="4335" width="5.42578125" customWidth="1"/>
    <col min="4336" max="4336" width="4" customWidth="1"/>
    <col min="4337" max="4337" width="6.42578125" customWidth="1"/>
    <col min="4338" max="4338" width="6.85546875" customWidth="1"/>
    <col min="4573" max="4573" width="3.28515625" customWidth="1"/>
    <col min="4574" max="4574" width="6.140625" customWidth="1"/>
    <col min="4575" max="4575" width="17.42578125" customWidth="1"/>
    <col min="4576" max="4577" width="29.42578125" customWidth="1"/>
    <col min="4578" max="4578" width="4.7109375" customWidth="1"/>
    <col min="4579" max="4579" width="1.7109375" customWidth="1"/>
    <col min="4580" max="4581" width="4.7109375" customWidth="1"/>
    <col min="4582" max="4582" width="1.7109375" customWidth="1"/>
    <col min="4583" max="4583" width="4.7109375" customWidth="1"/>
    <col min="4584" max="4584" width="4.28515625" customWidth="1"/>
    <col min="4585" max="4585" width="1.7109375" customWidth="1"/>
    <col min="4586" max="4586" width="4.28515625" customWidth="1"/>
    <col min="4587" max="4588" width="6.42578125" customWidth="1"/>
    <col min="4589" max="4589" width="4.140625" customWidth="1"/>
    <col min="4590" max="4590" width="5.140625" customWidth="1"/>
    <col min="4591" max="4591" width="5.42578125" customWidth="1"/>
    <col min="4592" max="4592" width="4" customWidth="1"/>
    <col min="4593" max="4593" width="6.42578125" customWidth="1"/>
    <col min="4594" max="4594" width="6.85546875" customWidth="1"/>
    <col min="4829" max="4829" width="3.28515625" customWidth="1"/>
    <col min="4830" max="4830" width="6.140625" customWidth="1"/>
    <col min="4831" max="4831" width="17.42578125" customWidth="1"/>
    <col min="4832" max="4833" width="29.42578125" customWidth="1"/>
    <col min="4834" max="4834" width="4.7109375" customWidth="1"/>
    <col min="4835" max="4835" width="1.7109375" customWidth="1"/>
    <col min="4836" max="4837" width="4.7109375" customWidth="1"/>
    <col min="4838" max="4838" width="1.7109375" customWidth="1"/>
    <col min="4839" max="4839" width="4.7109375" customWidth="1"/>
    <col min="4840" max="4840" width="4.28515625" customWidth="1"/>
    <col min="4841" max="4841" width="1.7109375" customWidth="1"/>
    <col min="4842" max="4842" width="4.28515625" customWidth="1"/>
    <col min="4843" max="4844" width="6.42578125" customWidth="1"/>
    <col min="4845" max="4845" width="4.140625" customWidth="1"/>
    <col min="4846" max="4846" width="5.140625" customWidth="1"/>
    <col min="4847" max="4847" width="5.42578125" customWidth="1"/>
    <col min="4848" max="4848" width="4" customWidth="1"/>
    <col min="4849" max="4849" width="6.42578125" customWidth="1"/>
    <col min="4850" max="4850" width="6.85546875" customWidth="1"/>
    <col min="5085" max="5085" width="3.28515625" customWidth="1"/>
    <col min="5086" max="5086" width="6.140625" customWidth="1"/>
    <col min="5087" max="5087" width="17.42578125" customWidth="1"/>
    <col min="5088" max="5089" width="29.42578125" customWidth="1"/>
    <col min="5090" max="5090" width="4.7109375" customWidth="1"/>
    <col min="5091" max="5091" width="1.7109375" customWidth="1"/>
    <col min="5092" max="5093" width="4.7109375" customWidth="1"/>
    <col min="5094" max="5094" width="1.7109375" customWidth="1"/>
    <col min="5095" max="5095" width="4.7109375" customWidth="1"/>
    <col min="5096" max="5096" width="4.28515625" customWidth="1"/>
    <col min="5097" max="5097" width="1.7109375" customWidth="1"/>
    <col min="5098" max="5098" width="4.28515625" customWidth="1"/>
    <col min="5099" max="5100" width="6.42578125" customWidth="1"/>
    <col min="5101" max="5101" width="4.140625" customWidth="1"/>
    <col min="5102" max="5102" width="5.140625" customWidth="1"/>
    <col min="5103" max="5103" width="5.42578125" customWidth="1"/>
    <col min="5104" max="5104" width="4" customWidth="1"/>
    <col min="5105" max="5105" width="6.42578125" customWidth="1"/>
    <col min="5106" max="5106" width="6.85546875" customWidth="1"/>
    <col min="5341" max="5341" width="3.28515625" customWidth="1"/>
    <col min="5342" max="5342" width="6.140625" customWidth="1"/>
    <col min="5343" max="5343" width="17.42578125" customWidth="1"/>
    <col min="5344" max="5345" width="29.42578125" customWidth="1"/>
    <col min="5346" max="5346" width="4.7109375" customWidth="1"/>
    <col min="5347" max="5347" width="1.7109375" customWidth="1"/>
    <col min="5348" max="5349" width="4.7109375" customWidth="1"/>
    <col min="5350" max="5350" width="1.7109375" customWidth="1"/>
    <col min="5351" max="5351" width="4.7109375" customWidth="1"/>
    <col min="5352" max="5352" width="4.28515625" customWidth="1"/>
    <col min="5353" max="5353" width="1.7109375" customWidth="1"/>
    <col min="5354" max="5354" width="4.28515625" customWidth="1"/>
    <col min="5355" max="5356" width="6.42578125" customWidth="1"/>
    <col min="5357" max="5357" width="4.140625" customWidth="1"/>
    <col min="5358" max="5358" width="5.140625" customWidth="1"/>
    <col min="5359" max="5359" width="5.42578125" customWidth="1"/>
    <col min="5360" max="5360" width="4" customWidth="1"/>
    <col min="5361" max="5361" width="6.42578125" customWidth="1"/>
    <col min="5362" max="5362" width="6.85546875" customWidth="1"/>
    <col min="5597" max="5597" width="3.28515625" customWidth="1"/>
    <col min="5598" max="5598" width="6.140625" customWidth="1"/>
    <col min="5599" max="5599" width="17.42578125" customWidth="1"/>
    <col min="5600" max="5601" width="29.42578125" customWidth="1"/>
    <col min="5602" max="5602" width="4.7109375" customWidth="1"/>
    <col min="5603" max="5603" width="1.7109375" customWidth="1"/>
    <col min="5604" max="5605" width="4.7109375" customWidth="1"/>
    <col min="5606" max="5606" width="1.7109375" customWidth="1"/>
    <col min="5607" max="5607" width="4.7109375" customWidth="1"/>
    <col min="5608" max="5608" width="4.28515625" customWidth="1"/>
    <col min="5609" max="5609" width="1.7109375" customWidth="1"/>
    <col min="5610" max="5610" width="4.28515625" customWidth="1"/>
    <col min="5611" max="5612" width="6.42578125" customWidth="1"/>
    <col min="5613" max="5613" width="4.140625" customWidth="1"/>
    <col min="5614" max="5614" width="5.140625" customWidth="1"/>
    <col min="5615" max="5615" width="5.42578125" customWidth="1"/>
    <col min="5616" max="5616" width="4" customWidth="1"/>
    <col min="5617" max="5617" width="6.42578125" customWidth="1"/>
    <col min="5618" max="5618" width="6.85546875" customWidth="1"/>
    <col min="5853" max="5853" width="3.28515625" customWidth="1"/>
    <col min="5854" max="5854" width="6.140625" customWidth="1"/>
    <col min="5855" max="5855" width="17.42578125" customWidth="1"/>
    <col min="5856" max="5857" width="29.42578125" customWidth="1"/>
    <col min="5858" max="5858" width="4.7109375" customWidth="1"/>
    <col min="5859" max="5859" width="1.7109375" customWidth="1"/>
    <col min="5860" max="5861" width="4.7109375" customWidth="1"/>
    <col min="5862" max="5862" width="1.7109375" customWidth="1"/>
    <col min="5863" max="5863" width="4.7109375" customWidth="1"/>
    <col min="5864" max="5864" width="4.28515625" customWidth="1"/>
    <col min="5865" max="5865" width="1.7109375" customWidth="1"/>
    <col min="5866" max="5866" width="4.28515625" customWidth="1"/>
    <col min="5867" max="5868" width="6.42578125" customWidth="1"/>
    <col min="5869" max="5869" width="4.140625" customWidth="1"/>
    <col min="5870" max="5870" width="5.140625" customWidth="1"/>
    <col min="5871" max="5871" width="5.42578125" customWidth="1"/>
    <col min="5872" max="5872" width="4" customWidth="1"/>
    <col min="5873" max="5873" width="6.42578125" customWidth="1"/>
    <col min="5874" max="5874" width="6.85546875" customWidth="1"/>
    <col min="6109" max="6109" width="3.28515625" customWidth="1"/>
    <col min="6110" max="6110" width="6.140625" customWidth="1"/>
    <col min="6111" max="6111" width="17.42578125" customWidth="1"/>
    <col min="6112" max="6113" width="29.42578125" customWidth="1"/>
    <col min="6114" max="6114" width="4.7109375" customWidth="1"/>
    <col min="6115" max="6115" width="1.7109375" customWidth="1"/>
    <col min="6116" max="6117" width="4.7109375" customWidth="1"/>
    <col min="6118" max="6118" width="1.7109375" customWidth="1"/>
    <col min="6119" max="6119" width="4.7109375" customWidth="1"/>
    <col min="6120" max="6120" width="4.28515625" customWidth="1"/>
    <col min="6121" max="6121" width="1.7109375" customWidth="1"/>
    <col min="6122" max="6122" width="4.28515625" customWidth="1"/>
    <col min="6123" max="6124" width="6.42578125" customWidth="1"/>
    <col min="6125" max="6125" width="4.140625" customWidth="1"/>
    <col min="6126" max="6126" width="5.140625" customWidth="1"/>
    <col min="6127" max="6127" width="5.42578125" customWidth="1"/>
    <col min="6128" max="6128" width="4" customWidth="1"/>
    <col min="6129" max="6129" width="6.42578125" customWidth="1"/>
    <col min="6130" max="6130" width="6.85546875" customWidth="1"/>
    <col min="6365" max="6365" width="3.28515625" customWidth="1"/>
    <col min="6366" max="6366" width="6.140625" customWidth="1"/>
    <col min="6367" max="6367" width="17.42578125" customWidth="1"/>
    <col min="6368" max="6369" width="29.42578125" customWidth="1"/>
    <col min="6370" max="6370" width="4.7109375" customWidth="1"/>
    <col min="6371" max="6371" width="1.7109375" customWidth="1"/>
    <col min="6372" max="6373" width="4.7109375" customWidth="1"/>
    <col min="6374" max="6374" width="1.7109375" customWidth="1"/>
    <col min="6375" max="6375" width="4.7109375" customWidth="1"/>
    <col min="6376" max="6376" width="4.28515625" customWidth="1"/>
    <col min="6377" max="6377" width="1.7109375" customWidth="1"/>
    <col min="6378" max="6378" width="4.28515625" customWidth="1"/>
    <col min="6379" max="6380" width="6.42578125" customWidth="1"/>
    <col min="6381" max="6381" width="4.140625" customWidth="1"/>
    <col min="6382" max="6382" width="5.140625" customWidth="1"/>
    <col min="6383" max="6383" width="5.42578125" customWidth="1"/>
    <col min="6384" max="6384" width="4" customWidth="1"/>
    <col min="6385" max="6385" width="6.42578125" customWidth="1"/>
    <col min="6386" max="6386" width="6.85546875" customWidth="1"/>
    <col min="6621" max="6621" width="3.28515625" customWidth="1"/>
    <col min="6622" max="6622" width="6.140625" customWidth="1"/>
    <col min="6623" max="6623" width="17.42578125" customWidth="1"/>
    <col min="6624" max="6625" width="29.42578125" customWidth="1"/>
    <col min="6626" max="6626" width="4.7109375" customWidth="1"/>
    <col min="6627" max="6627" width="1.7109375" customWidth="1"/>
    <col min="6628" max="6629" width="4.7109375" customWidth="1"/>
    <col min="6630" max="6630" width="1.7109375" customWidth="1"/>
    <col min="6631" max="6631" width="4.7109375" customWidth="1"/>
    <col min="6632" max="6632" width="4.28515625" customWidth="1"/>
    <col min="6633" max="6633" width="1.7109375" customWidth="1"/>
    <col min="6634" max="6634" width="4.28515625" customWidth="1"/>
    <col min="6635" max="6636" width="6.42578125" customWidth="1"/>
    <col min="6637" max="6637" width="4.140625" customWidth="1"/>
    <col min="6638" max="6638" width="5.140625" customWidth="1"/>
    <col min="6639" max="6639" width="5.42578125" customWidth="1"/>
    <col min="6640" max="6640" width="4" customWidth="1"/>
    <col min="6641" max="6641" width="6.42578125" customWidth="1"/>
    <col min="6642" max="6642" width="6.85546875" customWidth="1"/>
    <col min="6877" max="6877" width="3.28515625" customWidth="1"/>
    <col min="6878" max="6878" width="6.140625" customWidth="1"/>
    <col min="6879" max="6879" width="17.42578125" customWidth="1"/>
    <col min="6880" max="6881" width="29.42578125" customWidth="1"/>
    <col min="6882" max="6882" width="4.7109375" customWidth="1"/>
    <col min="6883" max="6883" width="1.7109375" customWidth="1"/>
    <col min="6884" max="6885" width="4.7109375" customWidth="1"/>
    <col min="6886" max="6886" width="1.7109375" customWidth="1"/>
    <col min="6887" max="6887" width="4.7109375" customWidth="1"/>
    <col min="6888" max="6888" width="4.28515625" customWidth="1"/>
    <col min="6889" max="6889" width="1.7109375" customWidth="1"/>
    <col min="6890" max="6890" width="4.28515625" customWidth="1"/>
    <col min="6891" max="6892" width="6.42578125" customWidth="1"/>
    <col min="6893" max="6893" width="4.140625" customWidth="1"/>
    <col min="6894" max="6894" width="5.140625" customWidth="1"/>
    <col min="6895" max="6895" width="5.42578125" customWidth="1"/>
    <col min="6896" max="6896" width="4" customWidth="1"/>
    <col min="6897" max="6897" width="6.42578125" customWidth="1"/>
    <col min="6898" max="6898" width="6.85546875" customWidth="1"/>
    <col min="7133" max="7133" width="3.28515625" customWidth="1"/>
    <col min="7134" max="7134" width="6.140625" customWidth="1"/>
    <col min="7135" max="7135" width="17.42578125" customWidth="1"/>
    <col min="7136" max="7137" width="29.42578125" customWidth="1"/>
    <col min="7138" max="7138" width="4.7109375" customWidth="1"/>
    <col min="7139" max="7139" width="1.7109375" customWidth="1"/>
    <col min="7140" max="7141" width="4.7109375" customWidth="1"/>
    <col min="7142" max="7142" width="1.7109375" customWidth="1"/>
    <col min="7143" max="7143" width="4.7109375" customWidth="1"/>
    <col min="7144" max="7144" width="4.28515625" customWidth="1"/>
    <col min="7145" max="7145" width="1.7109375" customWidth="1"/>
    <col min="7146" max="7146" width="4.28515625" customWidth="1"/>
    <col min="7147" max="7148" width="6.42578125" customWidth="1"/>
    <col min="7149" max="7149" width="4.140625" customWidth="1"/>
    <col min="7150" max="7150" width="5.140625" customWidth="1"/>
    <col min="7151" max="7151" width="5.42578125" customWidth="1"/>
    <col min="7152" max="7152" width="4" customWidth="1"/>
    <col min="7153" max="7153" width="6.42578125" customWidth="1"/>
    <col min="7154" max="7154" width="6.85546875" customWidth="1"/>
    <col min="7389" max="7389" width="3.28515625" customWidth="1"/>
    <col min="7390" max="7390" width="6.140625" customWidth="1"/>
    <col min="7391" max="7391" width="17.42578125" customWidth="1"/>
    <col min="7392" max="7393" width="29.42578125" customWidth="1"/>
    <col min="7394" max="7394" width="4.7109375" customWidth="1"/>
    <col min="7395" max="7395" width="1.7109375" customWidth="1"/>
    <col min="7396" max="7397" width="4.7109375" customWidth="1"/>
    <col min="7398" max="7398" width="1.7109375" customWidth="1"/>
    <col min="7399" max="7399" width="4.7109375" customWidth="1"/>
    <col min="7400" max="7400" width="4.28515625" customWidth="1"/>
    <col min="7401" max="7401" width="1.7109375" customWidth="1"/>
    <col min="7402" max="7402" width="4.28515625" customWidth="1"/>
    <col min="7403" max="7404" width="6.42578125" customWidth="1"/>
    <col min="7405" max="7405" width="4.140625" customWidth="1"/>
    <col min="7406" max="7406" width="5.140625" customWidth="1"/>
    <col min="7407" max="7407" width="5.42578125" customWidth="1"/>
    <col min="7408" max="7408" width="4" customWidth="1"/>
    <col min="7409" max="7409" width="6.42578125" customWidth="1"/>
    <col min="7410" max="7410" width="6.85546875" customWidth="1"/>
    <col min="7645" max="7645" width="3.28515625" customWidth="1"/>
    <col min="7646" max="7646" width="6.140625" customWidth="1"/>
    <col min="7647" max="7647" width="17.42578125" customWidth="1"/>
    <col min="7648" max="7649" width="29.42578125" customWidth="1"/>
    <col min="7650" max="7650" width="4.7109375" customWidth="1"/>
    <col min="7651" max="7651" width="1.7109375" customWidth="1"/>
    <col min="7652" max="7653" width="4.7109375" customWidth="1"/>
    <col min="7654" max="7654" width="1.7109375" customWidth="1"/>
    <col min="7655" max="7655" width="4.7109375" customWidth="1"/>
    <col min="7656" max="7656" width="4.28515625" customWidth="1"/>
    <col min="7657" max="7657" width="1.7109375" customWidth="1"/>
    <col min="7658" max="7658" width="4.28515625" customWidth="1"/>
    <col min="7659" max="7660" width="6.42578125" customWidth="1"/>
    <col min="7661" max="7661" width="4.140625" customWidth="1"/>
    <col min="7662" max="7662" width="5.140625" customWidth="1"/>
    <col min="7663" max="7663" width="5.42578125" customWidth="1"/>
    <col min="7664" max="7664" width="4" customWidth="1"/>
    <col min="7665" max="7665" width="6.42578125" customWidth="1"/>
    <col min="7666" max="7666" width="6.85546875" customWidth="1"/>
    <col min="7901" max="7901" width="3.28515625" customWidth="1"/>
    <col min="7902" max="7902" width="6.140625" customWidth="1"/>
    <col min="7903" max="7903" width="17.42578125" customWidth="1"/>
    <col min="7904" max="7905" width="29.42578125" customWidth="1"/>
    <col min="7906" max="7906" width="4.7109375" customWidth="1"/>
    <col min="7907" max="7907" width="1.7109375" customWidth="1"/>
    <col min="7908" max="7909" width="4.7109375" customWidth="1"/>
    <col min="7910" max="7910" width="1.7109375" customWidth="1"/>
    <col min="7911" max="7911" width="4.7109375" customWidth="1"/>
    <col min="7912" max="7912" width="4.28515625" customWidth="1"/>
    <col min="7913" max="7913" width="1.7109375" customWidth="1"/>
    <col min="7914" max="7914" width="4.28515625" customWidth="1"/>
    <col min="7915" max="7916" width="6.42578125" customWidth="1"/>
    <col min="7917" max="7917" width="4.140625" customWidth="1"/>
    <col min="7918" max="7918" width="5.140625" customWidth="1"/>
    <col min="7919" max="7919" width="5.42578125" customWidth="1"/>
    <col min="7920" max="7920" width="4" customWidth="1"/>
    <col min="7921" max="7921" width="6.42578125" customWidth="1"/>
    <col min="7922" max="7922" width="6.85546875" customWidth="1"/>
    <col min="8157" max="8157" width="3.28515625" customWidth="1"/>
    <col min="8158" max="8158" width="6.140625" customWidth="1"/>
    <col min="8159" max="8159" width="17.42578125" customWidth="1"/>
    <col min="8160" max="8161" width="29.42578125" customWidth="1"/>
    <col min="8162" max="8162" width="4.7109375" customWidth="1"/>
    <col min="8163" max="8163" width="1.7109375" customWidth="1"/>
    <col min="8164" max="8165" width="4.7109375" customWidth="1"/>
    <col min="8166" max="8166" width="1.7109375" customWidth="1"/>
    <col min="8167" max="8167" width="4.7109375" customWidth="1"/>
    <col min="8168" max="8168" width="4.28515625" customWidth="1"/>
    <col min="8169" max="8169" width="1.7109375" customWidth="1"/>
    <col min="8170" max="8170" width="4.28515625" customWidth="1"/>
    <col min="8171" max="8172" width="6.42578125" customWidth="1"/>
    <col min="8173" max="8173" width="4.140625" customWidth="1"/>
    <col min="8174" max="8174" width="5.140625" customWidth="1"/>
    <col min="8175" max="8175" width="5.42578125" customWidth="1"/>
    <col min="8176" max="8176" width="4" customWidth="1"/>
    <col min="8177" max="8177" width="6.42578125" customWidth="1"/>
    <col min="8178" max="8178" width="6.85546875" customWidth="1"/>
    <col min="8413" max="8413" width="3.28515625" customWidth="1"/>
    <col min="8414" max="8414" width="6.140625" customWidth="1"/>
    <col min="8415" max="8415" width="17.42578125" customWidth="1"/>
    <col min="8416" max="8417" width="29.42578125" customWidth="1"/>
    <col min="8418" max="8418" width="4.7109375" customWidth="1"/>
    <col min="8419" max="8419" width="1.7109375" customWidth="1"/>
    <col min="8420" max="8421" width="4.7109375" customWidth="1"/>
    <col min="8422" max="8422" width="1.7109375" customWidth="1"/>
    <col min="8423" max="8423" width="4.7109375" customWidth="1"/>
    <col min="8424" max="8424" width="4.28515625" customWidth="1"/>
    <col min="8425" max="8425" width="1.7109375" customWidth="1"/>
    <col min="8426" max="8426" width="4.28515625" customWidth="1"/>
    <col min="8427" max="8428" width="6.42578125" customWidth="1"/>
    <col min="8429" max="8429" width="4.140625" customWidth="1"/>
    <col min="8430" max="8430" width="5.140625" customWidth="1"/>
    <col min="8431" max="8431" width="5.42578125" customWidth="1"/>
    <col min="8432" max="8432" width="4" customWidth="1"/>
    <col min="8433" max="8433" width="6.42578125" customWidth="1"/>
    <col min="8434" max="8434" width="6.85546875" customWidth="1"/>
    <col min="8669" max="8669" width="3.28515625" customWidth="1"/>
    <col min="8670" max="8670" width="6.140625" customWidth="1"/>
    <col min="8671" max="8671" width="17.42578125" customWidth="1"/>
    <col min="8672" max="8673" width="29.42578125" customWidth="1"/>
    <col min="8674" max="8674" width="4.7109375" customWidth="1"/>
    <col min="8675" max="8675" width="1.7109375" customWidth="1"/>
    <col min="8676" max="8677" width="4.7109375" customWidth="1"/>
    <col min="8678" max="8678" width="1.7109375" customWidth="1"/>
    <col min="8679" max="8679" width="4.7109375" customWidth="1"/>
    <col min="8680" max="8680" width="4.28515625" customWidth="1"/>
    <col min="8681" max="8681" width="1.7109375" customWidth="1"/>
    <col min="8682" max="8682" width="4.28515625" customWidth="1"/>
    <col min="8683" max="8684" width="6.42578125" customWidth="1"/>
    <col min="8685" max="8685" width="4.140625" customWidth="1"/>
    <col min="8686" max="8686" width="5.140625" customWidth="1"/>
    <col min="8687" max="8687" width="5.42578125" customWidth="1"/>
    <col min="8688" max="8688" width="4" customWidth="1"/>
    <col min="8689" max="8689" width="6.42578125" customWidth="1"/>
    <col min="8690" max="8690" width="6.85546875" customWidth="1"/>
    <col min="8925" max="8925" width="3.28515625" customWidth="1"/>
    <col min="8926" max="8926" width="6.140625" customWidth="1"/>
    <col min="8927" max="8927" width="17.42578125" customWidth="1"/>
    <col min="8928" max="8929" width="29.42578125" customWidth="1"/>
    <col min="8930" max="8930" width="4.7109375" customWidth="1"/>
    <col min="8931" max="8931" width="1.7109375" customWidth="1"/>
    <col min="8932" max="8933" width="4.7109375" customWidth="1"/>
    <col min="8934" max="8934" width="1.7109375" customWidth="1"/>
    <col min="8935" max="8935" width="4.7109375" customWidth="1"/>
    <col min="8936" max="8936" width="4.28515625" customWidth="1"/>
    <col min="8937" max="8937" width="1.7109375" customWidth="1"/>
    <col min="8938" max="8938" width="4.28515625" customWidth="1"/>
    <col min="8939" max="8940" width="6.42578125" customWidth="1"/>
    <col min="8941" max="8941" width="4.140625" customWidth="1"/>
    <col min="8942" max="8942" width="5.140625" customWidth="1"/>
    <col min="8943" max="8943" width="5.42578125" customWidth="1"/>
    <col min="8944" max="8944" width="4" customWidth="1"/>
    <col min="8945" max="8945" width="6.42578125" customWidth="1"/>
    <col min="8946" max="8946" width="6.85546875" customWidth="1"/>
    <col min="9181" max="9181" width="3.28515625" customWidth="1"/>
    <col min="9182" max="9182" width="6.140625" customWidth="1"/>
    <col min="9183" max="9183" width="17.42578125" customWidth="1"/>
    <col min="9184" max="9185" width="29.42578125" customWidth="1"/>
    <col min="9186" max="9186" width="4.7109375" customWidth="1"/>
    <col min="9187" max="9187" width="1.7109375" customWidth="1"/>
    <col min="9188" max="9189" width="4.7109375" customWidth="1"/>
    <col min="9190" max="9190" width="1.7109375" customWidth="1"/>
    <col min="9191" max="9191" width="4.7109375" customWidth="1"/>
    <col min="9192" max="9192" width="4.28515625" customWidth="1"/>
    <col min="9193" max="9193" width="1.7109375" customWidth="1"/>
    <col min="9194" max="9194" width="4.28515625" customWidth="1"/>
    <col min="9195" max="9196" width="6.42578125" customWidth="1"/>
    <col min="9197" max="9197" width="4.140625" customWidth="1"/>
    <col min="9198" max="9198" width="5.140625" customWidth="1"/>
    <col min="9199" max="9199" width="5.42578125" customWidth="1"/>
    <col min="9200" max="9200" width="4" customWidth="1"/>
    <col min="9201" max="9201" width="6.42578125" customWidth="1"/>
    <col min="9202" max="9202" width="6.85546875" customWidth="1"/>
    <col min="9437" max="9437" width="3.28515625" customWidth="1"/>
    <col min="9438" max="9438" width="6.140625" customWidth="1"/>
    <col min="9439" max="9439" width="17.42578125" customWidth="1"/>
    <col min="9440" max="9441" width="29.42578125" customWidth="1"/>
    <col min="9442" max="9442" width="4.7109375" customWidth="1"/>
    <col min="9443" max="9443" width="1.7109375" customWidth="1"/>
    <col min="9444" max="9445" width="4.7109375" customWidth="1"/>
    <col min="9446" max="9446" width="1.7109375" customWidth="1"/>
    <col min="9447" max="9447" width="4.7109375" customWidth="1"/>
    <col min="9448" max="9448" width="4.28515625" customWidth="1"/>
    <col min="9449" max="9449" width="1.7109375" customWidth="1"/>
    <col min="9450" max="9450" width="4.28515625" customWidth="1"/>
    <col min="9451" max="9452" width="6.42578125" customWidth="1"/>
    <col min="9453" max="9453" width="4.140625" customWidth="1"/>
    <col min="9454" max="9454" width="5.140625" customWidth="1"/>
    <col min="9455" max="9455" width="5.42578125" customWidth="1"/>
    <col min="9456" max="9456" width="4" customWidth="1"/>
    <col min="9457" max="9457" width="6.42578125" customWidth="1"/>
    <col min="9458" max="9458" width="6.85546875" customWidth="1"/>
    <col min="9693" max="9693" width="3.28515625" customWidth="1"/>
    <col min="9694" max="9694" width="6.140625" customWidth="1"/>
    <col min="9695" max="9695" width="17.42578125" customWidth="1"/>
    <col min="9696" max="9697" width="29.42578125" customWidth="1"/>
    <col min="9698" max="9698" width="4.7109375" customWidth="1"/>
    <col min="9699" max="9699" width="1.7109375" customWidth="1"/>
    <col min="9700" max="9701" width="4.7109375" customWidth="1"/>
    <col min="9702" max="9702" width="1.7109375" customWidth="1"/>
    <col min="9703" max="9703" width="4.7109375" customWidth="1"/>
    <col min="9704" max="9704" width="4.28515625" customWidth="1"/>
    <col min="9705" max="9705" width="1.7109375" customWidth="1"/>
    <col min="9706" max="9706" width="4.28515625" customWidth="1"/>
    <col min="9707" max="9708" width="6.42578125" customWidth="1"/>
    <col min="9709" max="9709" width="4.140625" customWidth="1"/>
    <col min="9710" max="9710" width="5.140625" customWidth="1"/>
    <col min="9711" max="9711" width="5.42578125" customWidth="1"/>
    <col min="9712" max="9712" width="4" customWidth="1"/>
    <col min="9713" max="9713" width="6.42578125" customWidth="1"/>
    <col min="9714" max="9714" width="6.85546875" customWidth="1"/>
    <col min="9949" max="9949" width="3.28515625" customWidth="1"/>
    <col min="9950" max="9950" width="6.140625" customWidth="1"/>
    <col min="9951" max="9951" width="17.42578125" customWidth="1"/>
    <col min="9952" max="9953" width="29.42578125" customWidth="1"/>
    <col min="9954" max="9954" width="4.7109375" customWidth="1"/>
    <col min="9955" max="9955" width="1.7109375" customWidth="1"/>
    <col min="9956" max="9957" width="4.7109375" customWidth="1"/>
    <col min="9958" max="9958" width="1.7109375" customWidth="1"/>
    <col min="9959" max="9959" width="4.7109375" customWidth="1"/>
    <col min="9960" max="9960" width="4.28515625" customWidth="1"/>
    <col min="9961" max="9961" width="1.7109375" customWidth="1"/>
    <col min="9962" max="9962" width="4.28515625" customWidth="1"/>
    <col min="9963" max="9964" width="6.42578125" customWidth="1"/>
    <col min="9965" max="9965" width="4.140625" customWidth="1"/>
    <col min="9966" max="9966" width="5.140625" customWidth="1"/>
    <col min="9967" max="9967" width="5.42578125" customWidth="1"/>
    <col min="9968" max="9968" width="4" customWidth="1"/>
    <col min="9969" max="9969" width="6.42578125" customWidth="1"/>
    <col min="9970" max="9970" width="6.85546875" customWidth="1"/>
    <col min="10205" max="10205" width="3.28515625" customWidth="1"/>
    <col min="10206" max="10206" width="6.140625" customWidth="1"/>
    <col min="10207" max="10207" width="17.42578125" customWidth="1"/>
    <col min="10208" max="10209" width="29.42578125" customWidth="1"/>
    <col min="10210" max="10210" width="4.7109375" customWidth="1"/>
    <col min="10211" max="10211" width="1.7109375" customWidth="1"/>
    <col min="10212" max="10213" width="4.7109375" customWidth="1"/>
    <col min="10214" max="10214" width="1.7109375" customWidth="1"/>
    <col min="10215" max="10215" width="4.7109375" customWidth="1"/>
    <col min="10216" max="10216" width="4.28515625" customWidth="1"/>
    <col min="10217" max="10217" width="1.7109375" customWidth="1"/>
    <col min="10218" max="10218" width="4.28515625" customWidth="1"/>
    <col min="10219" max="10220" width="6.42578125" customWidth="1"/>
    <col min="10221" max="10221" width="4.140625" customWidth="1"/>
    <col min="10222" max="10222" width="5.140625" customWidth="1"/>
    <col min="10223" max="10223" width="5.42578125" customWidth="1"/>
    <col min="10224" max="10224" width="4" customWidth="1"/>
    <col min="10225" max="10225" width="6.42578125" customWidth="1"/>
    <col min="10226" max="10226" width="6.85546875" customWidth="1"/>
    <col min="10461" max="10461" width="3.28515625" customWidth="1"/>
    <col min="10462" max="10462" width="6.140625" customWidth="1"/>
    <col min="10463" max="10463" width="17.42578125" customWidth="1"/>
    <col min="10464" max="10465" width="29.42578125" customWidth="1"/>
    <col min="10466" max="10466" width="4.7109375" customWidth="1"/>
    <col min="10467" max="10467" width="1.7109375" customWidth="1"/>
    <col min="10468" max="10469" width="4.7109375" customWidth="1"/>
    <col min="10470" max="10470" width="1.7109375" customWidth="1"/>
    <col min="10471" max="10471" width="4.7109375" customWidth="1"/>
    <col min="10472" max="10472" width="4.28515625" customWidth="1"/>
    <col min="10473" max="10473" width="1.7109375" customWidth="1"/>
    <col min="10474" max="10474" width="4.28515625" customWidth="1"/>
    <col min="10475" max="10476" width="6.42578125" customWidth="1"/>
    <col min="10477" max="10477" width="4.140625" customWidth="1"/>
    <col min="10478" max="10478" width="5.140625" customWidth="1"/>
    <col min="10479" max="10479" width="5.42578125" customWidth="1"/>
    <col min="10480" max="10480" width="4" customWidth="1"/>
    <col min="10481" max="10481" width="6.42578125" customWidth="1"/>
    <col min="10482" max="10482" width="6.85546875" customWidth="1"/>
    <col min="10717" max="10717" width="3.28515625" customWidth="1"/>
    <col min="10718" max="10718" width="6.140625" customWidth="1"/>
    <col min="10719" max="10719" width="17.42578125" customWidth="1"/>
    <col min="10720" max="10721" width="29.42578125" customWidth="1"/>
    <col min="10722" max="10722" width="4.7109375" customWidth="1"/>
    <col min="10723" max="10723" width="1.7109375" customWidth="1"/>
    <col min="10724" max="10725" width="4.7109375" customWidth="1"/>
    <col min="10726" max="10726" width="1.7109375" customWidth="1"/>
    <col min="10727" max="10727" width="4.7109375" customWidth="1"/>
    <col min="10728" max="10728" width="4.28515625" customWidth="1"/>
    <col min="10729" max="10729" width="1.7109375" customWidth="1"/>
    <col min="10730" max="10730" width="4.28515625" customWidth="1"/>
    <col min="10731" max="10732" width="6.42578125" customWidth="1"/>
    <col min="10733" max="10733" width="4.140625" customWidth="1"/>
    <col min="10734" max="10734" width="5.140625" customWidth="1"/>
    <col min="10735" max="10735" width="5.42578125" customWidth="1"/>
    <col min="10736" max="10736" width="4" customWidth="1"/>
    <col min="10737" max="10737" width="6.42578125" customWidth="1"/>
    <col min="10738" max="10738" width="6.85546875" customWidth="1"/>
    <col min="10973" max="10973" width="3.28515625" customWidth="1"/>
    <col min="10974" max="10974" width="6.140625" customWidth="1"/>
    <col min="10975" max="10975" width="17.42578125" customWidth="1"/>
    <col min="10976" max="10977" width="29.42578125" customWidth="1"/>
    <col min="10978" max="10978" width="4.7109375" customWidth="1"/>
    <col min="10979" max="10979" width="1.7109375" customWidth="1"/>
    <col min="10980" max="10981" width="4.7109375" customWidth="1"/>
    <col min="10982" max="10982" width="1.7109375" customWidth="1"/>
    <col min="10983" max="10983" width="4.7109375" customWidth="1"/>
    <col min="10984" max="10984" width="4.28515625" customWidth="1"/>
    <col min="10985" max="10985" width="1.7109375" customWidth="1"/>
    <col min="10986" max="10986" width="4.28515625" customWidth="1"/>
    <col min="10987" max="10988" width="6.42578125" customWidth="1"/>
    <col min="10989" max="10989" width="4.140625" customWidth="1"/>
    <col min="10990" max="10990" width="5.140625" customWidth="1"/>
    <col min="10991" max="10991" width="5.42578125" customWidth="1"/>
    <col min="10992" max="10992" width="4" customWidth="1"/>
    <col min="10993" max="10993" width="6.42578125" customWidth="1"/>
    <col min="10994" max="10994" width="6.85546875" customWidth="1"/>
    <col min="11229" max="11229" width="3.28515625" customWidth="1"/>
    <col min="11230" max="11230" width="6.140625" customWidth="1"/>
    <col min="11231" max="11231" width="17.42578125" customWidth="1"/>
    <col min="11232" max="11233" width="29.42578125" customWidth="1"/>
    <col min="11234" max="11234" width="4.7109375" customWidth="1"/>
    <col min="11235" max="11235" width="1.7109375" customWidth="1"/>
    <col min="11236" max="11237" width="4.7109375" customWidth="1"/>
    <col min="11238" max="11238" width="1.7109375" customWidth="1"/>
    <col min="11239" max="11239" width="4.7109375" customWidth="1"/>
    <col min="11240" max="11240" width="4.28515625" customWidth="1"/>
    <col min="11241" max="11241" width="1.7109375" customWidth="1"/>
    <col min="11242" max="11242" width="4.28515625" customWidth="1"/>
    <col min="11243" max="11244" width="6.42578125" customWidth="1"/>
    <col min="11245" max="11245" width="4.140625" customWidth="1"/>
    <col min="11246" max="11246" width="5.140625" customWidth="1"/>
    <col min="11247" max="11247" width="5.42578125" customWidth="1"/>
    <col min="11248" max="11248" width="4" customWidth="1"/>
    <col min="11249" max="11249" width="6.42578125" customWidth="1"/>
    <col min="11250" max="11250" width="6.85546875" customWidth="1"/>
    <col min="11485" max="11485" width="3.28515625" customWidth="1"/>
    <col min="11486" max="11486" width="6.140625" customWidth="1"/>
    <col min="11487" max="11487" width="17.42578125" customWidth="1"/>
    <col min="11488" max="11489" width="29.42578125" customWidth="1"/>
    <col min="11490" max="11490" width="4.7109375" customWidth="1"/>
    <col min="11491" max="11491" width="1.7109375" customWidth="1"/>
    <col min="11492" max="11493" width="4.7109375" customWidth="1"/>
    <col min="11494" max="11494" width="1.7109375" customWidth="1"/>
    <col min="11495" max="11495" width="4.7109375" customWidth="1"/>
    <col min="11496" max="11496" width="4.28515625" customWidth="1"/>
    <col min="11497" max="11497" width="1.7109375" customWidth="1"/>
    <col min="11498" max="11498" width="4.28515625" customWidth="1"/>
    <col min="11499" max="11500" width="6.42578125" customWidth="1"/>
    <col min="11501" max="11501" width="4.140625" customWidth="1"/>
    <col min="11502" max="11502" width="5.140625" customWidth="1"/>
    <col min="11503" max="11503" width="5.42578125" customWidth="1"/>
    <col min="11504" max="11504" width="4" customWidth="1"/>
    <col min="11505" max="11505" width="6.42578125" customWidth="1"/>
    <col min="11506" max="11506" width="6.85546875" customWidth="1"/>
    <col min="11741" max="11741" width="3.28515625" customWidth="1"/>
    <col min="11742" max="11742" width="6.140625" customWidth="1"/>
    <col min="11743" max="11743" width="17.42578125" customWidth="1"/>
    <col min="11744" max="11745" width="29.42578125" customWidth="1"/>
    <col min="11746" max="11746" width="4.7109375" customWidth="1"/>
    <col min="11747" max="11747" width="1.7109375" customWidth="1"/>
    <col min="11748" max="11749" width="4.7109375" customWidth="1"/>
    <col min="11750" max="11750" width="1.7109375" customWidth="1"/>
    <col min="11751" max="11751" width="4.7109375" customWidth="1"/>
    <col min="11752" max="11752" width="4.28515625" customWidth="1"/>
    <col min="11753" max="11753" width="1.7109375" customWidth="1"/>
    <col min="11754" max="11754" width="4.28515625" customWidth="1"/>
    <col min="11755" max="11756" width="6.42578125" customWidth="1"/>
    <col min="11757" max="11757" width="4.140625" customWidth="1"/>
    <col min="11758" max="11758" width="5.140625" customWidth="1"/>
    <col min="11759" max="11759" width="5.42578125" customWidth="1"/>
    <col min="11760" max="11760" width="4" customWidth="1"/>
    <col min="11761" max="11761" width="6.42578125" customWidth="1"/>
    <col min="11762" max="11762" width="6.85546875" customWidth="1"/>
    <col min="11997" max="11997" width="3.28515625" customWidth="1"/>
    <col min="11998" max="11998" width="6.140625" customWidth="1"/>
    <col min="11999" max="11999" width="17.42578125" customWidth="1"/>
    <col min="12000" max="12001" width="29.42578125" customWidth="1"/>
    <col min="12002" max="12002" width="4.7109375" customWidth="1"/>
    <col min="12003" max="12003" width="1.7109375" customWidth="1"/>
    <col min="12004" max="12005" width="4.7109375" customWidth="1"/>
    <col min="12006" max="12006" width="1.7109375" customWidth="1"/>
    <col min="12007" max="12007" width="4.7109375" customWidth="1"/>
    <col min="12008" max="12008" width="4.28515625" customWidth="1"/>
    <col min="12009" max="12009" width="1.7109375" customWidth="1"/>
    <col min="12010" max="12010" width="4.28515625" customWidth="1"/>
    <col min="12011" max="12012" width="6.42578125" customWidth="1"/>
    <col min="12013" max="12013" width="4.140625" customWidth="1"/>
    <col min="12014" max="12014" width="5.140625" customWidth="1"/>
    <col min="12015" max="12015" width="5.42578125" customWidth="1"/>
    <col min="12016" max="12016" width="4" customWidth="1"/>
    <col min="12017" max="12017" width="6.42578125" customWidth="1"/>
    <col min="12018" max="12018" width="6.85546875" customWidth="1"/>
    <col min="12253" max="12253" width="3.28515625" customWidth="1"/>
    <col min="12254" max="12254" width="6.140625" customWidth="1"/>
    <col min="12255" max="12255" width="17.42578125" customWidth="1"/>
    <col min="12256" max="12257" width="29.42578125" customWidth="1"/>
    <col min="12258" max="12258" width="4.7109375" customWidth="1"/>
    <col min="12259" max="12259" width="1.7109375" customWidth="1"/>
    <col min="12260" max="12261" width="4.7109375" customWidth="1"/>
    <col min="12262" max="12262" width="1.7109375" customWidth="1"/>
    <col min="12263" max="12263" width="4.7109375" customWidth="1"/>
    <col min="12264" max="12264" width="4.28515625" customWidth="1"/>
    <col min="12265" max="12265" width="1.7109375" customWidth="1"/>
    <col min="12266" max="12266" width="4.28515625" customWidth="1"/>
    <col min="12267" max="12268" width="6.42578125" customWidth="1"/>
    <col min="12269" max="12269" width="4.140625" customWidth="1"/>
    <col min="12270" max="12270" width="5.140625" customWidth="1"/>
    <col min="12271" max="12271" width="5.42578125" customWidth="1"/>
    <col min="12272" max="12272" width="4" customWidth="1"/>
    <col min="12273" max="12273" width="6.42578125" customWidth="1"/>
    <col min="12274" max="12274" width="6.85546875" customWidth="1"/>
    <col min="12509" max="12509" width="3.28515625" customWidth="1"/>
    <col min="12510" max="12510" width="6.140625" customWidth="1"/>
    <col min="12511" max="12511" width="17.42578125" customWidth="1"/>
    <col min="12512" max="12513" width="29.42578125" customWidth="1"/>
    <col min="12514" max="12514" width="4.7109375" customWidth="1"/>
    <col min="12515" max="12515" width="1.7109375" customWidth="1"/>
    <col min="12516" max="12517" width="4.7109375" customWidth="1"/>
    <col min="12518" max="12518" width="1.7109375" customWidth="1"/>
    <col min="12519" max="12519" width="4.7109375" customWidth="1"/>
    <col min="12520" max="12520" width="4.28515625" customWidth="1"/>
    <col min="12521" max="12521" width="1.7109375" customWidth="1"/>
    <col min="12522" max="12522" width="4.28515625" customWidth="1"/>
    <col min="12523" max="12524" width="6.42578125" customWidth="1"/>
    <col min="12525" max="12525" width="4.140625" customWidth="1"/>
    <col min="12526" max="12526" width="5.140625" customWidth="1"/>
    <col min="12527" max="12527" width="5.42578125" customWidth="1"/>
    <col min="12528" max="12528" width="4" customWidth="1"/>
    <col min="12529" max="12529" width="6.42578125" customWidth="1"/>
    <col min="12530" max="12530" width="6.85546875" customWidth="1"/>
    <col min="12765" max="12765" width="3.28515625" customWidth="1"/>
    <col min="12766" max="12766" width="6.140625" customWidth="1"/>
    <col min="12767" max="12767" width="17.42578125" customWidth="1"/>
    <col min="12768" max="12769" width="29.42578125" customWidth="1"/>
    <col min="12770" max="12770" width="4.7109375" customWidth="1"/>
    <col min="12771" max="12771" width="1.7109375" customWidth="1"/>
    <col min="12772" max="12773" width="4.7109375" customWidth="1"/>
    <col min="12774" max="12774" width="1.7109375" customWidth="1"/>
    <col min="12775" max="12775" width="4.7109375" customWidth="1"/>
    <col min="12776" max="12776" width="4.28515625" customWidth="1"/>
    <col min="12777" max="12777" width="1.7109375" customWidth="1"/>
    <col min="12778" max="12778" width="4.28515625" customWidth="1"/>
    <col min="12779" max="12780" width="6.42578125" customWidth="1"/>
    <col min="12781" max="12781" width="4.140625" customWidth="1"/>
    <col min="12782" max="12782" width="5.140625" customWidth="1"/>
    <col min="12783" max="12783" width="5.42578125" customWidth="1"/>
    <col min="12784" max="12784" width="4" customWidth="1"/>
    <col min="12785" max="12785" width="6.42578125" customWidth="1"/>
    <col min="12786" max="12786" width="6.85546875" customWidth="1"/>
    <col min="13021" max="13021" width="3.28515625" customWidth="1"/>
    <col min="13022" max="13022" width="6.140625" customWidth="1"/>
    <col min="13023" max="13023" width="17.42578125" customWidth="1"/>
    <col min="13024" max="13025" width="29.42578125" customWidth="1"/>
    <col min="13026" max="13026" width="4.7109375" customWidth="1"/>
    <col min="13027" max="13027" width="1.7109375" customWidth="1"/>
    <col min="13028" max="13029" width="4.7109375" customWidth="1"/>
    <col min="13030" max="13030" width="1.7109375" customWidth="1"/>
    <col min="13031" max="13031" width="4.7109375" customWidth="1"/>
    <col min="13032" max="13032" width="4.28515625" customWidth="1"/>
    <col min="13033" max="13033" width="1.7109375" customWidth="1"/>
    <col min="13034" max="13034" width="4.28515625" customWidth="1"/>
    <col min="13035" max="13036" width="6.42578125" customWidth="1"/>
    <col min="13037" max="13037" width="4.140625" customWidth="1"/>
    <col min="13038" max="13038" width="5.140625" customWidth="1"/>
    <col min="13039" max="13039" width="5.42578125" customWidth="1"/>
    <col min="13040" max="13040" width="4" customWidth="1"/>
    <col min="13041" max="13041" width="6.42578125" customWidth="1"/>
    <col min="13042" max="13042" width="6.85546875" customWidth="1"/>
    <col min="13277" max="13277" width="3.28515625" customWidth="1"/>
    <col min="13278" max="13278" width="6.140625" customWidth="1"/>
    <col min="13279" max="13279" width="17.42578125" customWidth="1"/>
    <col min="13280" max="13281" width="29.42578125" customWidth="1"/>
    <col min="13282" max="13282" width="4.7109375" customWidth="1"/>
    <col min="13283" max="13283" width="1.7109375" customWidth="1"/>
    <col min="13284" max="13285" width="4.7109375" customWidth="1"/>
    <col min="13286" max="13286" width="1.7109375" customWidth="1"/>
    <col min="13287" max="13287" width="4.7109375" customWidth="1"/>
    <col min="13288" max="13288" width="4.28515625" customWidth="1"/>
    <col min="13289" max="13289" width="1.7109375" customWidth="1"/>
    <col min="13290" max="13290" width="4.28515625" customWidth="1"/>
    <col min="13291" max="13292" width="6.42578125" customWidth="1"/>
    <col min="13293" max="13293" width="4.140625" customWidth="1"/>
    <col min="13294" max="13294" width="5.140625" customWidth="1"/>
    <col min="13295" max="13295" width="5.42578125" customWidth="1"/>
    <col min="13296" max="13296" width="4" customWidth="1"/>
    <col min="13297" max="13297" width="6.42578125" customWidth="1"/>
    <col min="13298" max="13298" width="6.85546875" customWidth="1"/>
    <col min="13533" max="13533" width="3.28515625" customWidth="1"/>
    <col min="13534" max="13534" width="6.140625" customWidth="1"/>
    <col min="13535" max="13535" width="17.42578125" customWidth="1"/>
    <col min="13536" max="13537" width="29.42578125" customWidth="1"/>
    <col min="13538" max="13538" width="4.7109375" customWidth="1"/>
    <col min="13539" max="13539" width="1.7109375" customWidth="1"/>
    <col min="13540" max="13541" width="4.7109375" customWidth="1"/>
    <col min="13542" max="13542" width="1.7109375" customWidth="1"/>
    <col min="13543" max="13543" width="4.7109375" customWidth="1"/>
    <col min="13544" max="13544" width="4.28515625" customWidth="1"/>
    <col min="13545" max="13545" width="1.7109375" customWidth="1"/>
    <col min="13546" max="13546" width="4.28515625" customWidth="1"/>
    <col min="13547" max="13548" width="6.42578125" customWidth="1"/>
    <col min="13549" max="13549" width="4.140625" customWidth="1"/>
    <col min="13550" max="13550" width="5.140625" customWidth="1"/>
    <col min="13551" max="13551" width="5.42578125" customWidth="1"/>
    <col min="13552" max="13552" width="4" customWidth="1"/>
    <col min="13553" max="13553" width="6.42578125" customWidth="1"/>
    <col min="13554" max="13554" width="6.85546875" customWidth="1"/>
    <col min="13789" max="13789" width="3.28515625" customWidth="1"/>
    <col min="13790" max="13790" width="6.140625" customWidth="1"/>
    <col min="13791" max="13791" width="17.42578125" customWidth="1"/>
    <col min="13792" max="13793" width="29.42578125" customWidth="1"/>
    <col min="13794" max="13794" width="4.7109375" customWidth="1"/>
    <col min="13795" max="13795" width="1.7109375" customWidth="1"/>
    <col min="13796" max="13797" width="4.7109375" customWidth="1"/>
    <col min="13798" max="13798" width="1.7109375" customWidth="1"/>
    <col min="13799" max="13799" width="4.7109375" customWidth="1"/>
    <col min="13800" max="13800" width="4.28515625" customWidth="1"/>
    <col min="13801" max="13801" width="1.7109375" customWidth="1"/>
    <col min="13802" max="13802" width="4.28515625" customWidth="1"/>
    <col min="13803" max="13804" width="6.42578125" customWidth="1"/>
    <col min="13805" max="13805" width="4.140625" customWidth="1"/>
    <col min="13806" max="13806" width="5.140625" customWidth="1"/>
    <col min="13807" max="13807" width="5.42578125" customWidth="1"/>
    <col min="13808" max="13808" width="4" customWidth="1"/>
    <col min="13809" max="13809" width="6.42578125" customWidth="1"/>
    <col min="13810" max="13810" width="6.85546875" customWidth="1"/>
    <col min="14045" max="14045" width="3.28515625" customWidth="1"/>
    <col min="14046" max="14046" width="6.140625" customWidth="1"/>
    <col min="14047" max="14047" width="17.42578125" customWidth="1"/>
    <col min="14048" max="14049" width="29.42578125" customWidth="1"/>
    <col min="14050" max="14050" width="4.7109375" customWidth="1"/>
    <col min="14051" max="14051" width="1.7109375" customWidth="1"/>
    <col min="14052" max="14053" width="4.7109375" customWidth="1"/>
    <col min="14054" max="14054" width="1.7109375" customWidth="1"/>
    <col min="14055" max="14055" width="4.7109375" customWidth="1"/>
    <col min="14056" max="14056" width="4.28515625" customWidth="1"/>
    <col min="14057" max="14057" width="1.7109375" customWidth="1"/>
    <col min="14058" max="14058" width="4.28515625" customWidth="1"/>
    <col min="14059" max="14060" width="6.42578125" customWidth="1"/>
    <col min="14061" max="14061" width="4.140625" customWidth="1"/>
    <col min="14062" max="14062" width="5.140625" customWidth="1"/>
    <col min="14063" max="14063" width="5.42578125" customWidth="1"/>
    <col min="14064" max="14064" width="4" customWidth="1"/>
    <col min="14065" max="14065" width="6.42578125" customWidth="1"/>
    <col min="14066" max="14066" width="6.85546875" customWidth="1"/>
    <col min="14301" max="14301" width="3.28515625" customWidth="1"/>
    <col min="14302" max="14302" width="6.140625" customWidth="1"/>
    <col min="14303" max="14303" width="17.42578125" customWidth="1"/>
    <col min="14304" max="14305" width="29.42578125" customWidth="1"/>
    <col min="14306" max="14306" width="4.7109375" customWidth="1"/>
    <col min="14307" max="14307" width="1.7109375" customWidth="1"/>
    <col min="14308" max="14309" width="4.7109375" customWidth="1"/>
    <col min="14310" max="14310" width="1.7109375" customWidth="1"/>
    <col min="14311" max="14311" width="4.7109375" customWidth="1"/>
    <col min="14312" max="14312" width="4.28515625" customWidth="1"/>
    <col min="14313" max="14313" width="1.7109375" customWidth="1"/>
    <col min="14314" max="14314" width="4.28515625" customWidth="1"/>
    <col min="14315" max="14316" width="6.42578125" customWidth="1"/>
    <col min="14317" max="14317" width="4.140625" customWidth="1"/>
    <col min="14318" max="14318" width="5.140625" customWidth="1"/>
    <col min="14319" max="14319" width="5.42578125" customWidth="1"/>
    <col min="14320" max="14320" width="4" customWidth="1"/>
    <col min="14321" max="14321" width="6.42578125" customWidth="1"/>
    <col min="14322" max="14322" width="6.85546875" customWidth="1"/>
    <col min="14557" max="14557" width="3.28515625" customWidth="1"/>
    <col min="14558" max="14558" width="6.140625" customWidth="1"/>
    <col min="14559" max="14559" width="17.42578125" customWidth="1"/>
    <col min="14560" max="14561" width="29.42578125" customWidth="1"/>
    <col min="14562" max="14562" width="4.7109375" customWidth="1"/>
    <col min="14563" max="14563" width="1.7109375" customWidth="1"/>
    <col min="14564" max="14565" width="4.7109375" customWidth="1"/>
    <col min="14566" max="14566" width="1.7109375" customWidth="1"/>
    <col min="14567" max="14567" width="4.7109375" customWidth="1"/>
    <col min="14568" max="14568" width="4.28515625" customWidth="1"/>
    <col min="14569" max="14569" width="1.7109375" customWidth="1"/>
    <col min="14570" max="14570" width="4.28515625" customWidth="1"/>
    <col min="14571" max="14572" width="6.42578125" customWidth="1"/>
    <col min="14573" max="14573" width="4.140625" customWidth="1"/>
    <col min="14574" max="14574" width="5.140625" customWidth="1"/>
    <col min="14575" max="14575" width="5.42578125" customWidth="1"/>
    <col min="14576" max="14576" width="4" customWidth="1"/>
    <col min="14577" max="14577" width="6.42578125" customWidth="1"/>
    <col min="14578" max="14578" width="6.85546875" customWidth="1"/>
    <col min="14813" max="14813" width="3.28515625" customWidth="1"/>
    <col min="14814" max="14814" width="6.140625" customWidth="1"/>
    <col min="14815" max="14815" width="17.42578125" customWidth="1"/>
    <col min="14816" max="14817" width="29.42578125" customWidth="1"/>
    <col min="14818" max="14818" width="4.7109375" customWidth="1"/>
    <col min="14819" max="14819" width="1.7109375" customWidth="1"/>
    <col min="14820" max="14821" width="4.7109375" customWidth="1"/>
    <col min="14822" max="14822" width="1.7109375" customWidth="1"/>
    <col min="14823" max="14823" width="4.7109375" customWidth="1"/>
    <col min="14824" max="14824" width="4.28515625" customWidth="1"/>
    <col min="14825" max="14825" width="1.7109375" customWidth="1"/>
    <col min="14826" max="14826" width="4.28515625" customWidth="1"/>
    <col min="14827" max="14828" width="6.42578125" customWidth="1"/>
    <col min="14829" max="14829" width="4.140625" customWidth="1"/>
    <col min="14830" max="14830" width="5.140625" customWidth="1"/>
    <col min="14831" max="14831" width="5.42578125" customWidth="1"/>
    <col min="14832" max="14832" width="4" customWidth="1"/>
    <col min="14833" max="14833" width="6.42578125" customWidth="1"/>
    <col min="14834" max="14834" width="6.85546875" customWidth="1"/>
    <col min="15069" max="15069" width="3.28515625" customWidth="1"/>
    <col min="15070" max="15070" width="6.140625" customWidth="1"/>
    <col min="15071" max="15071" width="17.42578125" customWidth="1"/>
    <col min="15072" max="15073" width="29.42578125" customWidth="1"/>
    <col min="15074" max="15074" width="4.7109375" customWidth="1"/>
    <col min="15075" max="15075" width="1.7109375" customWidth="1"/>
    <col min="15076" max="15077" width="4.7109375" customWidth="1"/>
    <col min="15078" max="15078" width="1.7109375" customWidth="1"/>
    <col min="15079" max="15079" width="4.7109375" customWidth="1"/>
    <col min="15080" max="15080" width="4.28515625" customWidth="1"/>
    <col min="15081" max="15081" width="1.7109375" customWidth="1"/>
    <col min="15082" max="15082" width="4.28515625" customWidth="1"/>
    <col min="15083" max="15084" width="6.42578125" customWidth="1"/>
    <col min="15085" max="15085" width="4.140625" customWidth="1"/>
    <col min="15086" max="15086" width="5.140625" customWidth="1"/>
    <col min="15087" max="15087" width="5.42578125" customWidth="1"/>
    <col min="15088" max="15088" width="4" customWidth="1"/>
    <col min="15089" max="15089" width="6.42578125" customWidth="1"/>
    <col min="15090" max="15090" width="6.85546875" customWidth="1"/>
    <col min="15325" max="15325" width="3.28515625" customWidth="1"/>
    <col min="15326" max="15326" width="6.140625" customWidth="1"/>
    <col min="15327" max="15327" width="17.42578125" customWidth="1"/>
    <col min="15328" max="15329" width="29.42578125" customWidth="1"/>
    <col min="15330" max="15330" width="4.7109375" customWidth="1"/>
    <col min="15331" max="15331" width="1.7109375" customWidth="1"/>
    <col min="15332" max="15333" width="4.7109375" customWidth="1"/>
    <col min="15334" max="15334" width="1.7109375" customWidth="1"/>
    <col min="15335" max="15335" width="4.7109375" customWidth="1"/>
    <col min="15336" max="15336" width="4.28515625" customWidth="1"/>
    <col min="15337" max="15337" width="1.7109375" customWidth="1"/>
    <col min="15338" max="15338" width="4.28515625" customWidth="1"/>
    <col min="15339" max="15340" width="6.42578125" customWidth="1"/>
    <col min="15341" max="15341" width="4.140625" customWidth="1"/>
    <col min="15342" max="15342" width="5.140625" customWidth="1"/>
    <col min="15343" max="15343" width="5.42578125" customWidth="1"/>
    <col min="15344" max="15344" width="4" customWidth="1"/>
    <col min="15345" max="15345" width="6.42578125" customWidth="1"/>
    <col min="15346" max="15346" width="6.85546875" customWidth="1"/>
    <col min="15581" max="15581" width="3.28515625" customWidth="1"/>
    <col min="15582" max="15582" width="6.140625" customWidth="1"/>
    <col min="15583" max="15583" width="17.42578125" customWidth="1"/>
    <col min="15584" max="15585" width="29.42578125" customWidth="1"/>
    <col min="15586" max="15586" width="4.7109375" customWidth="1"/>
    <col min="15587" max="15587" width="1.7109375" customWidth="1"/>
    <col min="15588" max="15589" width="4.7109375" customWidth="1"/>
    <col min="15590" max="15590" width="1.7109375" customWidth="1"/>
    <col min="15591" max="15591" width="4.7109375" customWidth="1"/>
    <col min="15592" max="15592" width="4.28515625" customWidth="1"/>
    <col min="15593" max="15593" width="1.7109375" customWidth="1"/>
    <col min="15594" max="15594" width="4.28515625" customWidth="1"/>
    <col min="15595" max="15596" width="6.42578125" customWidth="1"/>
    <col min="15597" max="15597" width="4.140625" customWidth="1"/>
    <col min="15598" max="15598" width="5.140625" customWidth="1"/>
    <col min="15599" max="15599" width="5.42578125" customWidth="1"/>
    <col min="15600" max="15600" width="4" customWidth="1"/>
    <col min="15601" max="15601" width="6.42578125" customWidth="1"/>
    <col min="15602" max="15602" width="6.85546875" customWidth="1"/>
    <col min="15837" max="15837" width="3.28515625" customWidth="1"/>
    <col min="15838" max="15838" width="6.140625" customWidth="1"/>
    <col min="15839" max="15839" width="17.42578125" customWidth="1"/>
    <col min="15840" max="15841" width="29.42578125" customWidth="1"/>
    <col min="15842" max="15842" width="4.7109375" customWidth="1"/>
    <col min="15843" max="15843" width="1.7109375" customWidth="1"/>
    <col min="15844" max="15845" width="4.7109375" customWidth="1"/>
    <col min="15846" max="15846" width="1.7109375" customWidth="1"/>
    <col min="15847" max="15847" width="4.7109375" customWidth="1"/>
    <col min="15848" max="15848" width="4.28515625" customWidth="1"/>
    <col min="15849" max="15849" width="1.7109375" customWidth="1"/>
    <col min="15850" max="15850" width="4.28515625" customWidth="1"/>
    <col min="15851" max="15852" width="6.42578125" customWidth="1"/>
    <col min="15853" max="15853" width="4.140625" customWidth="1"/>
    <col min="15854" max="15854" width="5.140625" customWidth="1"/>
    <col min="15855" max="15855" width="5.42578125" customWidth="1"/>
    <col min="15856" max="15856" width="4" customWidth="1"/>
    <col min="15857" max="15857" width="6.42578125" customWidth="1"/>
    <col min="15858" max="15858" width="6.85546875" customWidth="1"/>
    <col min="16093" max="16093" width="3.28515625" customWidth="1"/>
    <col min="16094" max="16094" width="6.140625" customWidth="1"/>
    <col min="16095" max="16095" width="17.42578125" customWidth="1"/>
    <col min="16096" max="16097" width="29.42578125" customWidth="1"/>
    <col min="16098" max="16098" width="4.7109375" customWidth="1"/>
    <col min="16099" max="16099" width="1.7109375" customWidth="1"/>
    <col min="16100" max="16101" width="4.7109375" customWidth="1"/>
    <col min="16102" max="16102" width="1.7109375" customWidth="1"/>
    <col min="16103" max="16103" width="4.7109375" customWidth="1"/>
    <col min="16104" max="16104" width="4.28515625" customWidth="1"/>
    <col min="16105" max="16105" width="1.7109375" customWidth="1"/>
    <col min="16106" max="16106" width="4.28515625" customWidth="1"/>
    <col min="16107" max="16108" width="6.42578125" customWidth="1"/>
    <col min="16109" max="16109" width="4.140625" customWidth="1"/>
    <col min="16110" max="16110" width="5.140625" customWidth="1"/>
    <col min="16111" max="16111" width="5.42578125" customWidth="1"/>
    <col min="16112" max="16112" width="4" customWidth="1"/>
    <col min="16113" max="16113" width="6.42578125" customWidth="1"/>
    <col min="16114" max="16114" width="6.85546875" customWidth="1"/>
  </cols>
  <sheetData>
    <row r="1" spans="1:22" ht="48" customHeight="1" thickBot="1">
      <c r="A1" s="340" t="s">
        <v>53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2"/>
    </row>
    <row r="2" spans="1:22" ht="5.25" customHeight="1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4" spans="1:22" ht="15">
      <c r="A4" s="343" t="s">
        <v>102</v>
      </c>
      <c r="B4" s="343"/>
      <c r="C4" s="345">
        <v>43904</v>
      </c>
      <c r="D4" s="344"/>
      <c r="E4" s="344"/>
    </row>
    <row r="5" spans="1:22" ht="15">
      <c r="A5" s="34"/>
      <c r="B5" s="34"/>
      <c r="C5" s="35" t="s">
        <v>54</v>
      </c>
      <c r="D5" s="35"/>
    </row>
    <row r="6" spans="1:22" s="37" customFormat="1" ht="15">
      <c r="A6" s="36"/>
      <c r="B6" s="36"/>
      <c r="D6" s="38"/>
      <c r="E6" s="39" t="s">
        <v>56</v>
      </c>
      <c r="F6" s="335" t="s">
        <v>57</v>
      </c>
      <c r="G6" s="336"/>
      <c r="H6" s="336"/>
      <c r="I6" s="336"/>
      <c r="J6" s="336"/>
      <c r="K6" s="336"/>
      <c r="L6" s="336"/>
      <c r="M6" s="336"/>
      <c r="N6" s="337"/>
      <c r="O6" s="330" t="s">
        <v>58</v>
      </c>
      <c r="P6" s="331"/>
      <c r="Q6" s="330" t="s">
        <v>59</v>
      </c>
      <c r="R6" s="331"/>
      <c r="S6" s="330" t="s">
        <v>60</v>
      </c>
      <c r="T6" s="331"/>
      <c r="U6"/>
      <c r="V6"/>
    </row>
    <row r="7" spans="1:22" s="46" customFormat="1" ht="15.75" thickBot="1">
      <c r="A7" s="34"/>
      <c r="B7" s="34" t="s">
        <v>103</v>
      </c>
      <c r="C7" s="40" t="s">
        <v>61</v>
      </c>
      <c r="D7" s="41"/>
      <c r="E7" s="41"/>
      <c r="F7" s="42">
        <v>1</v>
      </c>
      <c r="G7" s="43"/>
      <c r="H7" s="43"/>
      <c r="I7" s="43">
        <v>2</v>
      </c>
      <c r="J7" s="43"/>
      <c r="K7" s="43"/>
      <c r="L7" s="43">
        <v>3</v>
      </c>
      <c r="M7" s="44"/>
      <c r="N7" s="45"/>
      <c r="O7" s="332"/>
      <c r="P7" s="333"/>
      <c r="Q7" s="332"/>
      <c r="R7" s="333"/>
      <c r="S7" s="332"/>
      <c r="T7" s="333"/>
      <c r="U7"/>
      <c r="V7"/>
    </row>
    <row r="8" spans="1:22" s="37" customFormat="1" ht="15.75" thickTop="1">
      <c r="A8" s="34"/>
      <c r="B8" s="34"/>
      <c r="C8" s="47" t="s">
        <v>62</v>
      </c>
      <c r="D8" s="48"/>
      <c r="E8" s="48"/>
      <c r="F8" s="49"/>
      <c r="G8" s="50" t="s">
        <v>63</v>
      </c>
      <c r="H8" s="51"/>
      <c r="I8" s="49"/>
      <c r="J8" s="50" t="s">
        <v>63</v>
      </c>
      <c r="K8" s="51"/>
      <c r="L8" s="49"/>
      <c r="M8" s="50" t="s">
        <v>63</v>
      </c>
      <c r="N8" s="51"/>
      <c r="O8" s="52">
        <f>F8+I8+L8</f>
        <v>0</v>
      </c>
      <c r="P8" s="53">
        <f>H8+K8+N8</f>
        <v>0</v>
      </c>
      <c r="Q8" s="54">
        <f>IF(F8&gt;H8,1,0)+IF(I8&gt;K8,1,0)+IF(L8&gt;N8,1,0)</f>
        <v>0</v>
      </c>
      <c r="R8" s="55">
        <f>IF(H8&gt;F8,1,0)+IF(K8&gt;I8,1,0)+IF(N8&gt;L8,1,0)</f>
        <v>0</v>
      </c>
      <c r="S8" s="54">
        <f>IF(Q8&gt;R8,1,0)</f>
        <v>0</v>
      </c>
      <c r="T8" s="55">
        <f>IF(R8&gt;Q8,1,0)</f>
        <v>0</v>
      </c>
      <c r="U8"/>
      <c r="V8"/>
    </row>
    <row r="9" spans="1:22" s="37" customFormat="1" ht="15">
      <c r="A9" s="34"/>
      <c r="B9" s="34"/>
      <c r="C9" s="56" t="s">
        <v>64</v>
      </c>
      <c r="D9" s="57"/>
      <c r="E9" s="57"/>
      <c r="F9" s="49"/>
      <c r="G9" s="49" t="s">
        <v>63</v>
      </c>
      <c r="H9" s="51"/>
      <c r="I9" s="49"/>
      <c r="J9" s="49" t="s">
        <v>63</v>
      </c>
      <c r="K9" s="51"/>
      <c r="L9" s="49"/>
      <c r="M9" s="49" t="s">
        <v>63</v>
      </c>
      <c r="N9" s="51"/>
      <c r="O9" s="52">
        <f>F9+I9+L9</f>
        <v>0</v>
      </c>
      <c r="P9" s="53">
        <f>H9+K9+N9</f>
        <v>0</v>
      </c>
      <c r="Q9" s="54">
        <f>IF(F9&gt;H9,1,0)+IF(I9&gt;K9,1,0)+IF(L9&gt;N9,1,0)</f>
        <v>0</v>
      </c>
      <c r="R9" s="55">
        <f>IF(H9&gt;F9,1,0)+IF(K9&gt;I9,1,0)+IF(N9&gt;L9,1,0)</f>
        <v>0</v>
      </c>
      <c r="S9" s="54">
        <f>IF(Q9&gt;R9,1,0)</f>
        <v>0</v>
      </c>
      <c r="T9" s="55">
        <f>IF(R9&gt;Q9,1,0)</f>
        <v>0</v>
      </c>
      <c r="U9"/>
      <c r="V9"/>
    </row>
    <row r="10" spans="1:22" s="37" customFormat="1" ht="15">
      <c r="A10" s="34"/>
      <c r="B10" s="34"/>
      <c r="C10" s="56" t="s">
        <v>65</v>
      </c>
      <c r="D10" s="57"/>
      <c r="E10" s="48"/>
      <c r="F10" s="49"/>
      <c r="G10" s="49" t="s">
        <v>63</v>
      </c>
      <c r="H10" s="51"/>
      <c r="I10" s="49"/>
      <c r="J10" s="49" t="s">
        <v>63</v>
      </c>
      <c r="K10" s="51"/>
      <c r="L10" s="49"/>
      <c r="M10" s="49" t="s">
        <v>63</v>
      </c>
      <c r="N10" s="51"/>
      <c r="O10" s="52">
        <f>F10+I10+L10</f>
        <v>0</v>
      </c>
      <c r="P10" s="53">
        <f>H10+K10+N10</f>
        <v>0</v>
      </c>
      <c r="Q10" s="54">
        <f>IF(F10&gt;H10,1,0)+IF(I10&gt;K10,1,0)+IF(L10&gt;N10,1,0)</f>
        <v>0</v>
      </c>
      <c r="R10" s="55">
        <f>IF(H10&gt;F10,1,0)+IF(K10&gt;I10,1,0)+IF(N10&gt;L10,1,0)</f>
        <v>0</v>
      </c>
      <c r="S10" s="54">
        <f>IF(Q10&gt;R10,1,0)</f>
        <v>0</v>
      </c>
      <c r="T10" s="55">
        <f>IF(R10&gt;Q10,1,0)</f>
        <v>0</v>
      </c>
      <c r="U10"/>
      <c r="V10"/>
    </row>
    <row r="11" spans="1:22" s="37" customFormat="1" ht="15">
      <c r="A11" s="34"/>
      <c r="B11" s="34"/>
      <c r="C11" s="56" t="s">
        <v>66</v>
      </c>
      <c r="D11" s="57"/>
      <c r="E11" s="57"/>
      <c r="F11" s="49"/>
      <c r="G11" s="49" t="s">
        <v>63</v>
      </c>
      <c r="H11" s="51"/>
      <c r="I11" s="49"/>
      <c r="J11" s="49" t="s">
        <v>63</v>
      </c>
      <c r="K11" s="51"/>
      <c r="L11" s="49"/>
      <c r="M11" s="49" t="s">
        <v>63</v>
      </c>
      <c r="N11" s="51"/>
      <c r="O11" s="52">
        <f>F11+I11+L11</f>
        <v>0</v>
      </c>
      <c r="P11" s="53">
        <f>H11+K11+N11</f>
        <v>0</v>
      </c>
      <c r="Q11" s="54">
        <f>IF(F11&gt;H11,1,0)+IF(I11&gt;K11,1,0)+IF(L11&gt;N11,1,0)</f>
        <v>0</v>
      </c>
      <c r="R11" s="55">
        <f>IF(H11&gt;F11,1,0)+IF(K11&gt;I11,1,0)+IF(N11&gt;L11,1,0)</f>
        <v>0</v>
      </c>
      <c r="S11" s="54">
        <f>IF(Q11&gt;R11,1,0)</f>
        <v>0</v>
      </c>
      <c r="T11" s="55">
        <f>IF(R11&gt;Q11,1,0)</f>
        <v>0</v>
      </c>
      <c r="U11"/>
      <c r="V11"/>
    </row>
    <row r="12" spans="1:22" s="37" customFormat="1" ht="15.75" thickBot="1">
      <c r="A12" s="34"/>
      <c r="B12" s="34"/>
      <c r="C12" s="58" t="s">
        <v>67</v>
      </c>
      <c r="D12" s="59"/>
      <c r="E12" s="59"/>
      <c r="F12" s="60"/>
      <c r="G12" s="60" t="s">
        <v>63</v>
      </c>
      <c r="H12" s="61"/>
      <c r="I12" s="60"/>
      <c r="J12" s="60" t="s">
        <v>63</v>
      </c>
      <c r="K12" s="61"/>
      <c r="L12" s="60"/>
      <c r="M12" s="60" t="s">
        <v>63</v>
      </c>
      <c r="N12" s="61"/>
      <c r="O12" s="62">
        <f>F12+I12+L12</f>
        <v>0</v>
      </c>
      <c r="P12" s="63">
        <f>H12+K12+N12</f>
        <v>0</v>
      </c>
      <c r="Q12" s="64">
        <f>IF(F12&gt;H12,1,0)+IF(I12&gt;K12,1,0)+IF(L12&gt;N12,1,0)</f>
        <v>0</v>
      </c>
      <c r="R12" s="65">
        <f>IF(H12&gt;F12,1,0)+IF(K12&gt;I12,1,0)+IF(N12&gt;L12,1,0)</f>
        <v>0</v>
      </c>
      <c r="S12" s="64">
        <f>IF(Q12&gt;R12,1,0)</f>
        <v>0</v>
      </c>
      <c r="T12" s="65">
        <f>IF(R12&gt;Q12,1,0)</f>
        <v>0</v>
      </c>
      <c r="U12"/>
      <c r="V12"/>
    </row>
    <row r="13" spans="1:22" s="46" customFormat="1" ht="15.75" thickTop="1">
      <c r="A13" s="34"/>
      <c r="B13" s="34"/>
      <c r="C13" s="66" t="s">
        <v>68</v>
      </c>
      <c r="D13" s="67">
        <f>IF(S13+T13=0,0,IF(S13=T13,2,IF(S13&gt;T13,3,1)))</f>
        <v>0</v>
      </c>
      <c r="E13" s="67">
        <f>IF(S13+T13=0,0,IF(S13=T13,2,IF(T13&gt;S13,3,1)))</f>
        <v>0</v>
      </c>
      <c r="F13" s="68"/>
      <c r="G13" s="69"/>
      <c r="H13" s="69"/>
      <c r="I13" s="69"/>
      <c r="J13" s="69"/>
      <c r="K13" s="69"/>
      <c r="L13" s="69"/>
      <c r="M13" s="69"/>
      <c r="N13" s="70"/>
      <c r="O13" s="71">
        <f t="shared" ref="O13:T13" si="0">SUM(O8:O12)</f>
        <v>0</v>
      </c>
      <c r="P13" s="72">
        <f t="shared" si="0"/>
        <v>0</v>
      </c>
      <c r="Q13" s="72">
        <f t="shared" si="0"/>
        <v>0</v>
      </c>
      <c r="R13" s="72">
        <f t="shared" si="0"/>
        <v>0</v>
      </c>
      <c r="S13" s="72">
        <f t="shared" si="0"/>
        <v>0</v>
      </c>
      <c r="T13" s="72">
        <f t="shared" si="0"/>
        <v>0</v>
      </c>
      <c r="U13"/>
      <c r="V13"/>
    </row>
    <row r="14" spans="1:22" s="78" customFormat="1" ht="15">
      <c r="A14" s="73"/>
      <c r="B14" s="73"/>
      <c r="C14" s="74" t="s">
        <v>69</v>
      </c>
      <c r="D14" s="338"/>
      <c r="E14" s="339"/>
      <c r="F14" s="75"/>
      <c r="G14" s="75"/>
      <c r="H14" s="75"/>
      <c r="I14" s="75"/>
      <c r="J14" s="75"/>
      <c r="K14" s="75"/>
      <c r="L14" s="75"/>
      <c r="M14" s="75"/>
      <c r="N14" s="75"/>
      <c r="O14" s="76"/>
      <c r="P14" s="77"/>
      <c r="Q14" s="77"/>
      <c r="R14" s="77"/>
      <c r="S14" s="77"/>
      <c r="T14" s="77"/>
      <c r="U14"/>
      <c r="V14"/>
    </row>
    <row r="15" spans="1:22" s="78" customFormat="1" ht="15">
      <c r="A15" s="73"/>
      <c r="B15" s="73"/>
      <c r="C15" s="79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77"/>
      <c r="Q15" s="77"/>
      <c r="R15" s="77"/>
      <c r="S15" s="77"/>
      <c r="T15" s="77"/>
      <c r="U15"/>
      <c r="V15"/>
    </row>
    <row r="16" spans="1:22" ht="15">
      <c r="A16" s="36"/>
      <c r="B16" s="36"/>
      <c r="C16" s="37"/>
      <c r="D16" s="38"/>
      <c r="E16" s="39" t="s">
        <v>56</v>
      </c>
      <c r="F16" s="335" t="s">
        <v>57</v>
      </c>
      <c r="G16" s="336"/>
      <c r="H16" s="336"/>
      <c r="I16" s="336"/>
      <c r="J16" s="336"/>
      <c r="K16" s="336"/>
      <c r="L16" s="336"/>
      <c r="M16" s="336"/>
      <c r="N16" s="337"/>
      <c r="O16" s="330" t="s">
        <v>58</v>
      </c>
      <c r="P16" s="331"/>
      <c r="Q16" s="330" t="s">
        <v>59</v>
      </c>
      <c r="R16" s="331"/>
      <c r="S16" s="330" t="s">
        <v>60</v>
      </c>
      <c r="T16" s="331"/>
    </row>
    <row r="17" spans="1:20" ht="15.75" thickBot="1">
      <c r="A17" s="34"/>
      <c r="B17" s="34" t="s">
        <v>103</v>
      </c>
      <c r="C17" s="40" t="s">
        <v>61</v>
      </c>
      <c r="D17" s="41"/>
      <c r="E17" s="41"/>
      <c r="F17" s="42">
        <v>1</v>
      </c>
      <c r="G17" s="43"/>
      <c r="H17" s="43"/>
      <c r="I17" s="43">
        <v>2</v>
      </c>
      <c r="J17" s="43"/>
      <c r="K17" s="43"/>
      <c r="L17" s="43">
        <v>3</v>
      </c>
      <c r="M17" s="44"/>
      <c r="N17" s="45"/>
      <c r="O17" s="332"/>
      <c r="P17" s="333"/>
      <c r="Q17" s="332"/>
      <c r="R17" s="333"/>
      <c r="S17" s="332"/>
      <c r="T17" s="333"/>
    </row>
    <row r="18" spans="1:20" ht="15.75" thickTop="1">
      <c r="A18" s="34"/>
      <c r="B18" s="34"/>
      <c r="C18" s="47" t="s">
        <v>62</v>
      </c>
      <c r="D18" s="48"/>
      <c r="E18" s="48"/>
      <c r="F18" s="49"/>
      <c r="G18" s="50" t="s">
        <v>63</v>
      </c>
      <c r="H18" s="51"/>
      <c r="I18" s="49"/>
      <c r="J18" s="50" t="s">
        <v>63</v>
      </c>
      <c r="K18" s="51"/>
      <c r="L18" s="49"/>
      <c r="M18" s="50" t="s">
        <v>63</v>
      </c>
      <c r="N18" s="51"/>
      <c r="O18" s="52">
        <f>F18+I18+L18</f>
        <v>0</v>
      </c>
      <c r="P18" s="53">
        <f>H18+K18+N18</f>
        <v>0</v>
      </c>
      <c r="Q18" s="54">
        <f>IF(F18&gt;H18,1,0)+IF(I18&gt;K18,1,0)+IF(L18&gt;N18,1,0)</f>
        <v>0</v>
      </c>
      <c r="R18" s="55">
        <f>IF(H18&gt;F18,1,0)+IF(K18&gt;I18,1,0)+IF(N18&gt;L18,1,0)</f>
        <v>0</v>
      </c>
      <c r="S18" s="54">
        <f>IF(Q18&gt;R18,1,0)</f>
        <v>0</v>
      </c>
      <c r="T18" s="55">
        <f>IF(R18&gt;Q18,1,0)</f>
        <v>0</v>
      </c>
    </row>
    <row r="19" spans="1:20" ht="15">
      <c r="A19" s="34"/>
      <c r="B19" s="34"/>
      <c r="C19" s="56" t="s">
        <v>64</v>
      </c>
      <c r="D19" s="57"/>
      <c r="E19" s="57"/>
      <c r="F19" s="49"/>
      <c r="G19" s="49" t="s">
        <v>63</v>
      </c>
      <c r="H19" s="51"/>
      <c r="I19" s="49"/>
      <c r="J19" s="49" t="s">
        <v>63</v>
      </c>
      <c r="K19" s="51"/>
      <c r="L19" s="49"/>
      <c r="M19" s="49" t="s">
        <v>63</v>
      </c>
      <c r="N19" s="51"/>
      <c r="O19" s="52">
        <f>F19+I19+L19</f>
        <v>0</v>
      </c>
      <c r="P19" s="53">
        <f>H19+K19+N19</f>
        <v>0</v>
      </c>
      <c r="Q19" s="54">
        <f>IF(F19&gt;H19,1,0)+IF(I19&gt;K19,1,0)+IF(L19&gt;N19,1,0)</f>
        <v>0</v>
      </c>
      <c r="R19" s="55">
        <f>IF(H19&gt;F19,1,0)+IF(K19&gt;I19,1,0)+IF(N19&gt;L19,1,0)</f>
        <v>0</v>
      </c>
      <c r="S19" s="54">
        <f>IF(Q19&gt;R19,1,0)</f>
        <v>0</v>
      </c>
      <c r="T19" s="55">
        <f>IF(R19&gt;Q19,1,0)</f>
        <v>0</v>
      </c>
    </row>
    <row r="20" spans="1:20" ht="15">
      <c r="A20" s="34"/>
      <c r="B20" s="34"/>
      <c r="C20" s="56" t="s">
        <v>65</v>
      </c>
      <c r="D20" s="57"/>
      <c r="E20" s="48"/>
      <c r="F20" s="49"/>
      <c r="G20" s="49" t="s">
        <v>63</v>
      </c>
      <c r="H20" s="51"/>
      <c r="I20" s="49"/>
      <c r="J20" s="49" t="s">
        <v>63</v>
      </c>
      <c r="K20" s="51"/>
      <c r="L20" s="49"/>
      <c r="M20" s="49" t="s">
        <v>63</v>
      </c>
      <c r="N20" s="51"/>
      <c r="O20" s="52">
        <f>F20+I20+L20</f>
        <v>0</v>
      </c>
      <c r="P20" s="53">
        <f>H20+K20+N20</f>
        <v>0</v>
      </c>
      <c r="Q20" s="54">
        <f>IF(F20&gt;H20,1,0)+IF(I20&gt;K20,1,0)+IF(L20&gt;N20,1,0)</f>
        <v>0</v>
      </c>
      <c r="R20" s="55">
        <f>IF(H20&gt;F20,1,0)+IF(K20&gt;I20,1,0)+IF(N20&gt;L20,1,0)</f>
        <v>0</v>
      </c>
      <c r="S20" s="54">
        <f>IF(Q20&gt;R20,1,0)</f>
        <v>0</v>
      </c>
      <c r="T20" s="55">
        <f>IF(R20&gt;Q20,1,0)</f>
        <v>0</v>
      </c>
    </row>
    <row r="21" spans="1:20" ht="15">
      <c r="A21" s="34"/>
      <c r="B21" s="34"/>
      <c r="C21" s="56" t="s">
        <v>66</v>
      </c>
      <c r="D21" s="57"/>
      <c r="E21" s="57"/>
      <c r="F21" s="49"/>
      <c r="G21" s="49" t="s">
        <v>63</v>
      </c>
      <c r="H21" s="51"/>
      <c r="I21" s="49"/>
      <c r="J21" s="49" t="s">
        <v>63</v>
      </c>
      <c r="K21" s="51"/>
      <c r="L21" s="49"/>
      <c r="M21" s="49" t="s">
        <v>63</v>
      </c>
      <c r="N21" s="51"/>
      <c r="O21" s="52">
        <f>F21+I21+L21</f>
        <v>0</v>
      </c>
      <c r="P21" s="53">
        <f>H21+K21+N21</f>
        <v>0</v>
      </c>
      <c r="Q21" s="54">
        <f>IF(F21&gt;H21,1,0)+IF(I21&gt;K21,1,0)+IF(L21&gt;N21,1,0)</f>
        <v>0</v>
      </c>
      <c r="R21" s="55">
        <f>IF(H21&gt;F21,1,0)+IF(K21&gt;I21,1,0)+IF(N21&gt;L21,1,0)</f>
        <v>0</v>
      </c>
      <c r="S21" s="54">
        <f>IF(Q21&gt;R21,1,0)</f>
        <v>0</v>
      </c>
      <c r="T21" s="55">
        <f>IF(R21&gt;Q21,1,0)</f>
        <v>0</v>
      </c>
    </row>
    <row r="22" spans="1:20" ht="15.75" thickBot="1">
      <c r="A22" s="34"/>
      <c r="B22" s="34"/>
      <c r="C22" s="58" t="s">
        <v>67</v>
      </c>
      <c r="D22" s="59"/>
      <c r="E22" s="59"/>
      <c r="F22" s="60"/>
      <c r="G22" s="60" t="s">
        <v>63</v>
      </c>
      <c r="H22" s="61"/>
      <c r="I22" s="60"/>
      <c r="J22" s="60" t="s">
        <v>63</v>
      </c>
      <c r="K22" s="61"/>
      <c r="L22" s="60"/>
      <c r="M22" s="60" t="s">
        <v>63</v>
      </c>
      <c r="N22" s="61"/>
      <c r="O22" s="62">
        <f>F22+I22+L22</f>
        <v>0</v>
      </c>
      <c r="P22" s="63">
        <f>H22+K22+N22</f>
        <v>0</v>
      </c>
      <c r="Q22" s="64">
        <f>IF(F22&gt;H22,1,0)+IF(I22&gt;K22,1,0)+IF(L22&gt;N22,1,0)</f>
        <v>0</v>
      </c>
      <c r="R22" s="65">
        <f>IF(H22&gt;F22,1,0)+IF(K22&gt;I22,1,0)+IF(N22&gt;L22,1,0)</f>
        <v>0</v>
      </c>
      <c r="S22" s="64">
        <f>IF(Q22&gt;R22,1,0)</f>
        <v>0</v>
      </c>
      <c r="T22" s="65">
        <f>IF(R22&gt;Q22,1,0)</f>
        <v>0</v>
      </c>
    </row>
    <row r="23" spans="1:20" ht="15.75" thickTop="1">
      <c r="A23" s="34"/>
      <c r="B23" s="34"/>
      <c r="C23" s="66" t="s">
        <v>68</v>
      </c>
      <c r="D23" s="67">
        <f>IF(S23+T23=0,0,IF(S23=T23,2,IF(S23&gt;T23,3,1)))</f>
        <v>0</v>
      </c>
      <c r="E23" s="67">
        <f>IF(S23+T23=0,0,IF(S23=T23,2,IF(T23&gt;S23,3,1)))</f>
        <v>0</v>
      </c>
      <c r="F23" s="68"/>
      <c r="G23" s="69"/>
      <c r="H23" s="69"/>
      <c r="I23" s="69"/>
      <c r="J23" s="69"/>
      <c r="K23" s="69"/>
      <c r="L23" s="69"/>
      <c r="M23" s="69"/>
      <c r="N23" s="70"/>
      <c r="O23" s="71">
        <f t="shared" ref="O23:T23" si="1">SUM(O18:O22)</f>
        <v>0</v>
      </c>
      <c r="P23" s="72">
        <f t="shared" si="1"/>
        <v>0</v>
      </c>
      <c r="Q23" s="72">
        <f t="shared" si="1"/>
        <v>0</v>
      </c>
      <c r="R23" s="72">
        <f t="shared" si="1"/>
        <v>0</v>
      </c>
      <c r="S23" s="72">
        <f t="shared" si="1"/>
        <v>0</v>
      </c>
      <c r="T23" s="72">
        <f t="shared" si="1"/>
        <v>0</v>
      </c>
    </row>
    <row r="24" spans="1:20" ht="15">
      <c r="A24" s="73"/>
      <c r="B24" s="73"/>
      <c r="C24" s="74" t="s">
        <v>69</v>
      </c>
      <c r="D24" s="338">
        <f>IF(D23+E23=0,0,IF(D23=E23,E16,IF(D23&gt;E23,D17,E17)))</f>
        <v>0</v>
      </c>
      <c r="E24" s="339"/>
      <c r="F24" s="75"/>
      <c r="G24" s="75"/>
      <c r="H24" s="75"/>
      <c r="I24" s="75"/>
      <c r="J24" s="75"/>
      <c r="K24" s="75"/>
      <c r="L24" s="75"/>
      <c r="M24" s="75"/>
      <c r="N24" s="75"/>
      <c r="O24" s="76"/>
      <c r="P24" s="77"/>
      <c r="Q24" s="77"/>
      <c r="R24" s="77"/>
      <c r="S24" s="77"/>
      <c r="T24" s="77"/>
    </row>
    <row r="25" spans="1:20">
      <c r="A25" s="80"/>
      <c r="B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20" ht="15">
      <c r="A26" s="36"/>
      <c r="B26" s="36"/>
      <c r="C26" s="37"/>
      <c r="D26" s="38"/>
      <c r="E26" s="39" t="s">
        <v>56</v>
      </c>
      <c r="F26" s="335" t="s">
        <v>57</v>
      </c>
      <c r="G26" s="336"/>
      <c r="H26" s="336"/>
      <c r="I26" s="336"/>
      <c r="J26" s="336"/>
      <c r="K26" s="336"/>
      <c r="L26" s="336"/>
      <c r="M26" s="336"/>
      <c r="N26" s="337"/>
      <c r="O26" s="330" t="s">
        <v>58</v>
      </c>
      <c r="P26" s="331"/>
      <c r="Q26" s="330" t="s">
        <v>59</v>
      </c>
      <c r="R26" s="331"/>
      <c r="S26" s="330" t="s">
        <v>60</v>
      </c>
      <c r="T26" s="331"/>
    </row>
    <row r="27" spans="1:20" ht="15.75" thickBot="1">
      <c r="A27" s="34"/>
      <c r="B27" s="34" t="s">
        <v>104</v>
      </c>
      <c r="C27" s="40" t="s">
        <v>61</v>
      </c>
      <c r="D27" s="41"/>
      <c r="E27" s="41"/>
      <c r="F27" s="42">
        <v>1</v>
      </c>
      <c r="G27" s="43"/>
      <c r="H27" s="43"/>
      <c r="I27" s="43">
        <v>2</v>
      </c>
      <c r="J27" s="43"/>
      <c r="K27" s="43"/>
      <c r="L27" s="43">
        <v>3</v>
      </c>
      <c r="M27" s="44"/>
      <c r="N27" s="45"/>
      <c r="O27" s="332"/>
      <c r="P27" s="333"/>
      <c r="Q27" s="332"/>
      <c r="R27" s="333"/>
      <c r="S27" s="332"/>
      <c r="T27" s="333"/>
    </row>
    <row r="28" spans="1:20" ht="15.75" thickTop="1">
      <c r="A28" s="34"/>
      <c r="B28" s="34"/>
      <c r="C28" s="47" t="s">
        <v>62</v>
      </c>
      <c r="D28" s="48"/>
      <c r="E28" s="48"/>
      <c r="F28" s="49"/>
      <c r="G28" s="50" t="s">
        <v>63</v>
      </c>
      <c r="H28" s="51"/>
      <c r="I28" s="49"/>
      <c r="J28" s="50" t="s">
        <v>63</v>
      </c>
      <c r="K28" s="51"/>
      <c r="L28" s="49"/>
      <c r="M28" s="50" t="s">
        <v>63</v>
      </c>
      <c r="N28" s="51"/>
      <c r="O28" s="52">
        <f>F28+I28+L28</f>
        <v>0</v>
      </c>
      <c r="P28" s="53">
        <f>H28+K28+N28</f>
        <v>0</v>
      </c>
      <c r="Q28" s="54">
        <f>IF(F28&gt;H28,1,0)+IF(I28&gt;K28,1,0)+IF(L28&gt;N28,1,0)</f>
        <v>0</v>
      </c>
      <c r="R28" s="55">
        <f>IF(H28&gt;F28,1,0)+IF(K28&gt;I28,1,0)+IF(N28&gt;L28,1,0)</f>
        <v>0</v>
      </c>
      <c r="S28" s="54">
        <f>IF(Q28&gt;R28,1,0)</f>
        <v>0</v>
      </c>
      <c r="T28" s="55">
        <f>IF(R28&gt;Q28,1,0)</f>
        <v>0</v>
      </c>
    </row>
    <row r="29" spans="1:20" ht="15">
      <c r="A29" s="34"/>
      <c r="B29" s="34"/>
      <c r="C29" s="56" t="s">
        <v>64</v>
      </c>
      <c r="D29" s="57"/>
      <c r="E29" s="57"/>
      <c r="F29" s="49"/>
      <c r="G29" s="49" t="s">
        <v>63</v>
      </c>
      <c r="H29" s="51"/>
      <c r="I29" s="49"/>
      <c r="J29" s="49" t="s">
        <v>63</v>
      </c>
      <c r="K29" s="51"/>
      <c r="L29" s="49"/>
      <c r="M29" s="49" t="s">
        <v>63</v>
      </c>
      <c r="N29" s="51"/>
      <c r="O29" s="52">
        <f>F29+I29+L29</f>
        <v>0</v>
      </c>
      <c r="P29" s="53">
        <f>H29+K29+N29</f>
        <v>0</v>
      </c>
      <c r="Q29" s="54">
        <f>IF(F29&gt;H29,1,0)+IF(I29&gt;K29,1,0)+IF(L29&gt;N29,1,0)</f>
        <v>0</v>
      </c>
      <c r="R29" s="55">
        <f>IF(H29&gt;F29,1,0)+IF(K29&gt;I29,1,0)+IF(N29&gt;L29,1,0)</f>
        <v>0</v>
      </c>
      <c r="S29" s="54">
        <f>IF(Q29&gt;R29,1,0)</f>
        <v>0</v>
      </c>
      <c r="T29" s="55">
        <f>IF(R29&gt;Q29,1,0)</f>
        <v>0</v>
      </c>
    </row>
    <row r="30" spans="1:20" ht="15">
      <c r="A30" s="34"/>
      <c r="B30" s="34"/>
      <c r="C30" s="56" t="s">
        <v>65</v>
      </c>
      <c r="D30" s="57"/>
      <c r="E30" s="48"/>
      <c r="F30" s="49"/>
      <c r="G30" s="49" t="s">
        <v>63</v>
      </c>
      <c r="H30" s="51"/>
      <c r="I30" s="49"/>
      <c r="J30" s="49" t="s">
        <v>63</v>
      </c>
      <c r="K30" s="51"/>
      <c r="L30" s="49"/>
      <c r="M30" s="49" t="s">
        <v>63</v>
      </c>
      <c r="N30" s="51"/>
      <c r="O30" s="52">
        <f>F30+I30+L30</f>
        <v>0</v>
      </c>
      <c r="P30" s="53">
        <f>H30+K30+N30</f>
        <v>0</v>
      </c>
      <c r="Q30" s="54">
        <f>IF(F30&gt;H30,1,0)+IF(I30&gt;K30,1,0)+IF(L30&gt;N30,1,0)</f>
        <v>0</v>
      </c>
      <c r="R30" s="55">
        <f>IF(H30&gt;F30,1,0)+IF(K30&gt;I30,1,0)+IF(N30&gt;L30,1,0)</f>
        <v>0</v>
      </c>
      <c r="S30" s="54">
        <f>IF(Q30&gt;R30,1,0)</f>
        <v>0</v>
      </c>
      <c r="T30" s="55">
        <f>IF(R30&gt;Q30,1,0)</f>
        <v>0</v>
      </c>
    </row>
    <row r="31" spans="1:20" ht="15">
      <c r="A31" s="34"/>
      <c r="B31" s="34"/>
      <c r="C31" s="56" t="s">
        <v>66</v>
      </c>
      <c r="D31" s="57"/>
      <c r="E31" s="57"/>
      <c r="F31" s="49"/>
      <c r="G31" s="49" t="s">
        <v>63</v>
      </c>
      <c r="H31" s="51"/>
      <c r="I31" s="49"/>
      <c r="J31" s="49" t="s">
        <v>63</v>
      </c>
      <c r="K31" s="51"/>
      <c r="L31" s="49"/>
      <c r="M31" s="49" t="s">
        <v>63</v>
      </c>
      <c r="N31" s="51"/>
      <c r="O31" s="52">
        <f>F31+I31+L31</f>
        <v>0</v>
      </c>
      <c r="P31" s="53">
        <f>H31+K31+N31</f>
        <v>0</v>
      </c>
      <c r="Q31" s="54">
        <f>IF(F31&gt;H31,1,0)+IF(I31&gt;K31,1,0)+IF(L31&gt;N31,1,0)</f>
        <v>0</v>
      </c>
      <c r="R31" s="55">
        <f>IF(H31&gt;F31,1,0)+IF(K31&gt;I31,1,0)+IF(N31&gt;L31,1,0)</f>
        <v>0</v>
      </c>
      <c r="S31" s="54">
        <f>IF(Q31&gt;R31,1,0)</f>
        <v>0</v>
      </c>
      <c r="T31" s="55">
        <f>IF(R31&gt;Q31,1,0)</f>
        <v>0</v>
      </c>
    </row>
    <row r="32" spans="1:20" ht="15.75" thickBot="1">
      <c r="A32" s="34"/>
      <c r="B32" s="34"/>
      <c r="C32" s="58" t="s">
        <v>67</v>
      </c>
      <c r="D32" s="59"/>
      <c r="E32" s="59"/>
      <c r="F32" s="60"/>
      <c r="G32" s="60" t="s">
        <v>63</v>
      </c>
      <c r="H32" s="61"/>
      <c r="I32" s="60"/>
      <c r="J32" s="60" t="s">
        <v>63</v>
      </c>
      <c r="K32" s="61"/>
      <c r="L32" s="60"/>
      <c r="M32" s="60" t="s">
        <v>63</v>
      </c>
      <c r="N32" s="61"/>
      <c r="O32" s="62">
        <f>F32+I32+L32</f>
        <v>0</v>
      </c>
      <c r="P32" s="63">
        <f>H32+K32+N32</f>
        <v>0</v>
      </c>
      <c r="Q32" s="64">
        <f>IF(F32&gt;H32,1,0)+IF(I32&gt;K32,1,0)+IF(L32&gt;N32,1,0)</f>
        <v>0</v>
      </c>
      <c r="R32" s="65">
        <f>IF(H32&gt;F32,1,0)+IF(K32&gt;I32,1,0)+IF(N32&gt;L32,1,0)</f>
        <v>0</v>
      </c>
      <c r="S32" s="64">
        <f>IF(Q32&gt;R32,1,0)</f>
        <v>0</v>
      </c>
      <c r="T32" s="65">
        <f>IF(R32&gt;Q32,1,0)</f>
        <v>0</v>
      </c>
    </row>
    <row r="33" spans="1:20" ht="15.75" thickTop="1">
      <c r="A33" s="34"/>
      <c r="B33" s="34"/>
      <c r="C33" s="66" t="s">
        <v>68</v>
      </c>
      <c r="D33" s="67">
        <f>IF(S33+T33=0,0,IF(S33=T33,2,IF(S33&gt;T33,3,1)))</f>
        <v>0</v>
      </c>
      <c r="E33" s="67">
        <f>IF(S33+T33=0,0,IF(S33=T33,2,IF(T33&gt;S33,3,1)))</f>
        <v>0</v>
      </c>
      <c r="F33" s="68"/>
      <c r="G33" s="69"/>
      <c r="H33" s="69"/>
      <c r="I33" s="69"/>
      <c r="J33" s="69"/>
      <c r="K33" s="69"/>
      <c r="L33" s="69"/>
      <c r="M33" s="69"/>
      <c r="N33" s="70"/>
      <c r="O33" s="71">
        <f t="shared" ref="O33:T33" si="2">SUM(O28:O32)</f>
        <v>0</v>
      </c>
      <c r="P33" s="72">
        <f t="shared" si="2"/>
        <v>0</v>
      </c>
      <c r="Q33" s="72">
        <f t="shared" si="2"/>
        <v>0</v>
      </c>
      <c r="R33" s="72">
        <f t="shared" si="2"/>
        <v>0</v>
      </c>
      <c r="S33" s="72">
        <f t="shared" si="2"/>
        <v>0</v>
      </c>
      <c r="T33" s="72">
        <f t="shared" si="2"/>
        <v>0</v>
      </c>
    </row>
    <row r="34" spans="1:20" ht="15">
      <c r="A34" s="73"/>
      <c r="B34" s="73"/>
      <c r="C34" s="74" t="s">
        <v>69</v>
      </c>
      <c r="D34" s="338">
        <f>IF(D33+E33=0,0,IF(D33=E33,E26,IF(D33&gt;E33,D27,E27)))</f>
        <v>0</v>
      </c>
      <c r="E34" s="339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77"/>
      <c r="Q34" s="77"/>
      <c r="R34" s="77"/>
      <c r="S34" s="77"/>
      <c r="T34" s="77"/>
    </row>
    <row r="35" spans="1:20">
      <c r="A35" s="80"/>
      <c r="B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spans="1:20" ht="15" hidden="1">
      <c r="A36" s="36"/>
      <c r="B36" s="36"/>
      <c r="C36" s="37"/>
      <c r="D36" s="38"/>
      <c r="E36" s="39" t="s">
        <v>56</v>
      </c>
      <c r="F36" s="335" t="s">
        <v>57</v>
      </c>
      <c r="G36" s="336"/>
      <c r="H36" s="336"/>
      <c r="I36" s="336"/>
      <c r="J36" s="336"/>
      <c r="K36" s="336"/>
      <c r="L36" s="336"/>
      <c r="M36" s="336"/>
      <c r="N36" s="337"/>
      <c r="O36" s="330" t="s">
        <v>58</v>
      </c>
      <c r="P36" s="331"/>
      <c r="Q36" s="330" t="s">
        <v>59</v>
      </c>
      <c r="R36" s="331"/>
      <c r="S36" s="330" t="s">
        <v>60</v>
      </c>
      <c r="T36" s="331"/>
    </row>
    <row r="37" spans="1:20" ht="15.75" hidden="1" thickBot="1">
      <c r="A37" s="34">
        <v>4</v>
      </c>
      <c r="B37" s="34">
        <v>7</v>
      </c>
      <c r="C37" s="40" t="s">
        <v>61</v>
      </c>
      <c r="D37" s="41" t="str">
        <f>VLOOKUP(A37,[1]Systém!$P$5:$Q$14,2,FALSE)</f>
        <v>SK Badminton Tábor - družstvo odstoupilo</v>
      </c>
      <c r="E37" s="41" t="str">
        <f>VLOOKUP(B37,[1]Systém!$P$5:$Q$14,2,FALSE)</f>
        <v>Sokol Křemže</v>
      </c>
      <c r="F37" s="42">
        <v>1</v>
      </c>
      <c r="G37" s="43"/>
      <c r="H37" s="43"/>
      <c r="I37" s="43">
        <v>2</v>
      </c>
      <c r="J37" s="43"/>
      <c r="K37" s="43"/>
      <c r="L37" s="43">
        <v>3</v>
      </c>
      <c r="M37" s="44"/>
      <c r="N37" s="45"/>
      <c r="O37" s="332"/>
      <c r="P37" s="333"/>
      <c r="Q37" s="332"/>
      <c r="R37" s="333"/>
      <c r="S37" s="332"/>
      <c r="T37" s="333"/>
    </row>
    <row r="38" spans="1:20" ht="15.75" hidden="1" thickTop="1">
      <c r="A38" s="34"/>
      <c r="B38" s="34"/>
      <c r="C38" s="47" t="s">
        <v>62</v>
      </c>
      <c r="D38" s="48"/>
      <c r="E38" s="48"/>
      <c r="F38" s="49"/>
      <c r="G38" s="50" t="s">
        <v>63</v>
      </c>
      <c r="H38" s="51"/>
      <c r="I38" s="49"/>
      <c r="J38" s="50" t="s">
        <v>63</v>
      </c>
      <c r="K38" s="51"/>
      <c r="L38" s="49"/>
      <c r="M38" s="50" t="s">
        <v>63</v>
      </c>
      <c r="N38" s="51"/>
      <c r="O38" s="52">
        <f>F38+I38+L38</f>
        <v>0</v>
      </c>
      <c r="P38" s="53">
        <f>H38+K38+N38</f>
        <v>0</v>
      </c>
      <c r="Q38" s="54">
        <f>IF(F38&gt;H38,1,0)+IF(I38&gt;K38,1,0)+IF(L38&gt;N38,1,0)</f>
        <v>0</v>
      </c>
      <c r="R38" s="55">
        <f>IF(H38&gt;F38,1,0)+IF(K38&gt;I38,1,0)+IF(N38&gt;L38,1,0)</f>
        <v>0</v>
      </c>
      <c r="S38" s="54">
        <f>IF(Q38&gt;R38,1,0)</f>
        <v>0</v>
      </c>
      <c r="T38" s="55">
        <f>IF(R38&gt;Q38,1,0)</f>
        <v>0</v>
      </c>
    </row>
    <row r="39" spans="1:20" ht="15" hidden="1">
      <c r="A39" s="34"/>
      <c r="B39" s="34"/>
      <c r="C39" s="56" t="s">
        <v>64</v>
      </c>
      <c r="D39" s="57"/>
      <c r="E39" s="57"/>
      <c r="F39" s="49"/>
      <c r="G39" s="49" t="s">
        <v>63</v>
      </c>
      <c r="H39" s="51"/>
      <c r="I39" s="49"/>
      <c r="J39" s="49" t="s">
        <v>63</v>
      </c>
      <c r="K39" s="51"/>
      <c r="L39" s="49"/>
      <c r="M39" s="49" t="s">
        <v>63</v>
      </c>
      <c r="N39" s="51"/>
      <c r="O39" s="52">
        <f>F39+I39+L39</f>
        <v>0</v>
      </c>
      <c r="P39" s="53">
        <f>H39+K39+N39</f>
        <v>0</v>
      </c>
      <c r="Q39" s="54">
        <f>IF(F39&gt;H39,1,0)+IF(I39&gt;K39,1,0)+IF(L39&gt;N39,1,0)</f>
        <v>0</v>
      </c>
      <c r="R39" s="55">
        <f>IF(H39&gt;F39,1,0)+IF(K39&gt;I39,1,0)+IF(N39&gt;L39,1,0)</f>
        <v>0</v>
      </c>
      <c r="S39" s="54">
        <f>IF(Q39&gt;R39,1,0)</f>
        <v>0</v>
      </c>
      <c r="T39" s="55">
        <f>IF(R39&gt;Q39,1,0)</f>
        <v>0</v>
      </c>
    </row>
    <row r="40" spans="1:20" ht="15" hidden="1">
      <c r="A40" s="34"/>
      <c r="B40" s="34"/>
      <c r="C40" s="56" t="s">
        <v>65</v>
      </c>
      <c r="D40" s="57"/>
      <c r="E40" s="48"/>
      <c r="F40" s="49"/>
      <c r="G40" s="49" t="s">
        <v>63</v>
      </c>
      <c r="H40" s="51"/>
      <c r="I40" s="49"/>
      <c r="J40" s="49" t="s">
        <v>63</v>
      </c>
      <c r="K40" s="51"/>
      <c r="L40" s="49"/>
      <c r="M40" s="49" t="s">
        <v>63</v>
      </c>
      <c r="N40" s="51"/>
      <c r="O40" s="52">
        <f>F40+I40+L40</f>
        <v>0</v>
      </c>
      <c r="P40" s="53">
        <f>H40+K40+N40</f>
        <v>0</v>
      </c>
      <c r="Q40" s="54">
        <f>IF(F40&gt;H40,1,0)+IF(I40&gt;K40,1,0)+IF(L40&gt;N40,1,0)</f>
        <v>0</v>
      </c>
      <c r="R40" s="55">
        <f>IF(H40&gt;F40,1,0)+IF(K40&gt;I40,1,0)+IF(N40&gt;L40,1,0)</f>
        <v>0</v>
      </c>
      <c r="S40" s="54">
        <f>IF(Q40&gt;R40,1,0)</f>
        <v>0</v>
      </c>
      <c r="T40" s="55">
        <f>IF(R40&gt;Q40,1,0)</f>
        <v>0</v>
      </c>
    </row>
    <row r="41" spans="1:20" ht="15" hidden="1">
      <c r="A41" s="34"/>
      <c r="B41" s="34"/>
      <c r="C41" s="56" t="s">
        <v>66</v>
      </c>
      <c r="D41" s="57"/>
      <c r="E41" s="57"/>
      <c r="F41" s="49"/>
      <c r="G41" s="49" t="s">
        <v>63</v>
      </c>
      <c r="H41" s="51"/>
      <c r="I41" s="49"/>
      <c r="J41" s="49" t="s">
        <v>63</v>
      </c>
      <c r="K41" s="51"/>
      <c r="L41" s="49"/>
      <c r="M41" s="49" t="s">
        <v>63</v>
      </c>
      <c r="N41" s="51"/>
      <c r="O41" s="52">
        <f>F41+I41+L41</f>
        <v>0</v>
      </c>
      <c r="P41" s="53">
        <f>H41+K41+N41</f>
        <v>0</v>
      </c>
      <c r="Q41" s="54">
        <f>IF(F41&gt;H41,1,0)+IF(I41&gt;K41,1,0)+IF(L41&gt;N41,1,0)</f>
        <v>0</v>
      </c>
      <c r="R41" s="55">
        <f>IF(H41&gt;F41,1,0)+IF(K41&gt;I41,1,0)+IF(N41&gt;L41,1,0)</f>
        <v>0</v>
      </c>
      <c r="S41" s="54">
        <f>IF(Q41&gt;R41,1,0)</f>
        <v>0</v>
      </c>
      <c r="T41" s="55">
        <f>IF(R41&gt;Q41,1,0)</f>
        <v>0</v>
      </c>
    </row>
    <row r="42" spans="1:20" ht="15.75" hidden="1" thickBot="1">
      <c r="A42" s="34"/>
      <c r="B42" s="34"/>
      <c r="C42" s="58" t="s">
        <v>67</v>
      </c>
      <c r="D42" s="59"/>
      <c r="E42" s="59"/>
      <c r="F42" s="60"/>
      <c r="G42" s="60" t="s">
        <v>63</v>
      </c>
      <c r="H42" s="61"/>
      <c r="I42" s="60"/>
      <c r="J42" s="60" t="s">
        <v>63</v>
      </c>
      <c r="K42" s="61"/>
      <c r="L42" s="60"/>
      <c r="M42" s="60" t="s">
        <v>63</v>
      </c>
      <c r="N42" s="61"/>
      <c r="O42" s="62">
        <f>F42+I42+L42</f>
        <v>0</v>
      </c>
      <c r="P42" s="63">
        <f>H42+K42+N42</f>
        <v>0</v>
      </c>
      <c r="Q42" s="64">
        <f>IF(F42&gt;H42,1,0)+IF(I42&gt;K42,1,0)+IF(L42&gt;N42,1,0)</f>
        <v>0</v>
      </c>
      <c r="R42" s="65">
        <f>IF(H42&gt;F42,1,0)+IF(K42&gt;I42,1,0)+IF(N42&gt;L42,1,0)</f>
        <v>0</v>
      </c>
      <c r="S42" s="64">
        <f>IF(Q42&gt;R42,1,0)</f>
        <v>0</v>
      </c>
      <c r="T42" s="65">
        <f>IF(R42&gt;Q42,1,0)</f>
        <v>0</v>
      </c>
    </row>
    <row r="43" spans="1:20" ht="15" hidden="1">
      <c r="A43" s="34"/>
      <c r="B43" s="34"/>
      <c r="C43" s="66" t="s">
        <v>68</v>
      </c>
      <c r="D43" s="67">
        <f>IF(S43+T43=0,0,IF(S43=T43,2,IF(S43&gt;T43,3,1)))</f>
        <v>0</v>
      </c>
      <c r="E43" s="67">
        <f>IF(S43+T43=0,0,IF(S43=T43,2,IF(T43&gt;S43,3,1)))</f>
        <v>0</v>
      </c>
      <c r="F43" s="68"/>
      <c r="G43" s="69"/>
      <c r="H43" s="69"/>
      <c r="I43" s="69"/>
      <c r="J43" s="69"/>
      <c r="K43" s="69"/>
      <c r="L43" s="69"/>
      <c r="M43" s="69"/>
      <c r="N43" s="70"/>
      <c r="O43" s="71">
        <f t="shared" ref="O43:T43" si="3">SUM(O38:O42)</f>
        <v>0</v>
      </c>
      <c r="P43" s="72">
        <f t="shared" si="3"/>
        <v>0</v>
      </c>
      <c r="Q43" s="72">
        <f t="shared" si="3"/>
        <v>0</v>
      </c>
      <c r="R43" s="72">
        <f t="shared" si="3"/>
        <v>0</v>
      </c>
      <c r="S43" s="72">
        <f t="shared" si="3"/>
        <v>0</v>
      </c>
      <c r="T43" s="72">
        <f t="shared" si="3"/>
        <v>0</v>
      </c>
    </row>
    <row r="44" spans="1:20" ht="15" hidden="1">
      <c r="A44" s="73"/>
      <c r="B44" s="73"/>
      <c r="C44" s="74" t="s">
        <v>69</v>
      </c>
      <c r="D44" s="338">
        <f>IF(D43+E43=0,0,IF(D43=E43,E36,IF(D43&gt;E43,D37,E37)))</f>
        <v>0</v>
      </c>
      <c r="E44" s="339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77"/>
      <c r="Q44" s="77"/>
      <c r="R44" s="77"/>
      <c r="S44" s="77"/>
      <c r="T44" s="77"/>
    </row>
    <row r="45" spans="1:20" hidden="1">
      <c r="A45" s="80"/>
      <c r="B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20" ht="15" customHeight="1">
      <c r="A46" s="36"/>
      <c r="B46" s="36"/>
      <c r="C46" s="37"/>
      <c r="D46" s="38"/>
      <c r="E46" s="39" t="s">
        <v>56</v>
      </c>
      <c r="F46" s="335" t="s">
        <v>57</v>
      </c>
      <c r="G46" s="336"/>
      <c r="H46" s="336"/>
      <c r="I46" s="336"/>
      <c r="J46" s="336"/>
      <c r="K46" s="336"/>
      <c r="L46" s="336"/>
      <c r="M46" s="336"/>
      <c r="N46" s="337"/>
      <c r="O46" s="330" t="s">
        <v>58</v>
      </c>
      <c r="P46" s="331"/>
      <c r="Q46" s="330" t="s">
        <v>59</v>
      </c>
      <c r="R46" s="331"/>
      <c r="S46" s="330" t="s">
        <v>60</v>
      </c>
      <c r="T46" s="331"/>
    </row>
    <row r="47" spans="1:20" ht="15.75" thickBot="1">
      <c r="A47" s="34"/>
      <c r="B47" s="34" t="s">
        <v>104</v>
      </c>
      <c r="C47" s="40" t="s">
        <v>61</v>
      </c>
      <c r="D47" s="41"/>
      <c r="E47" s="41"/>
      <c r="F47" s="42">
        <v>1</v>
      </c>
      <c r="G47" s="43"/>
      <c r="H47" s="43"/>
      <c r="I47" s="43">
        <v>2</v>
      </c>
      <c r="J47" s="43"/>
      <c r="K47" s="43"/>
      <c r="L47" s="43">
        <v>3</v>
      </c>
      <c r="M47" s="44"/>
      <c r="N47" s="45"/>
      <c r="O47" s="332"/>
      <c r="P47" s="333"/>
      <c r="Q47" s="332"/>
      <c r="R47" s="333"/>
      <c r="S47" s="332"/>
      <c r="T47" s="333"/>
    </row>
    <row r="48" spans="1:20" ht="15.75" thickTop="1">
      <c r="A48" s="34"/>
      <c r="B48" s="34"/>
      <c r="C48" s="47" t="s">
        <v>62</v>
      </c>
      <c r="D48" s="48"/>
      <c r="E48" s="48"/>
      <c r="F48" s="49"/>
      <c r="G48" s="50" t="s">
        <v>63</v>
      </c>
      <c r="H48" s="51"/>
      <c r="I48" s="49"/>
      <c r="J48" s="50" t="s">
        <v>63</v>
      </c>
      <c r="K48" s="51"/>
      <c r="L48" s="49"/>
      <c r="M48" s="50" t="s">
        <v>63</v>
      </c>
      <c r="N48" s="51"/>
      <c r="O48" s="52">
        <f>F48+I48+L48</f>
        <v>0</v>
      </c>
      <c r="P48" s="53">
        <f>H48+K48+N48</f>
        <v>0</v>
      </c>
      <c r="Q48" s="54">
        <f>IF(F48&gt;H48,1,0)+IF(I48&gt;K48,1,0)+IF(L48&gt;N48,1,0)</f>
        <v>0</v>
      </c>
      <c r="R48" s="55">
        <f>IF(H48&gt;F48,1,0)+IF(K48&gt;I48,1,0)+IF(N48&gt;L48,1,0)</f>
        <v>0</v>
      </c>
      <c r="S48" s="54">
        <f>IF(Q48&gt;R48,1,0)</f>
        <v>0</v>
      </c>
      <c r="T48" s="55">
        <f>IF(R48&gt;Q48,1,0)</f>
        <v>0</v>
      </c>
    </row>
    <row r="49" spans="1:20" ht="15">
      <c r="A49" s="34"/>
      <c r="B49" s="34"/>
      <c r="C49" s="56" t="s">
        <v>64</v>
      </c>
      <c r="D49" s="57"/>
      <c r="E49" s="57"/>
      <c r="F49" s="49"/>
      <c r="G49" s="49" t="s">
        <v>63</v>
      </c>
      <c r="H49" s="51"/>
      <c r="I49" s="49"/>
      <c r="J49" s="49" t="s">
        <v>63</v>
      </c>
      <c r="K49" s="51"/>
      <c r="L49" s="49"/>
      <c r="M49" s="49" t="s">
        <v>63</v>
      </c>
      <c r="N49" s="51"/>
      <c r="O49" s="52">
        <f>F49+I49+L49</f>
        <v>0</v>
      </c>
      <c r="P49" s="53">
        <f>H49+K49+N49</f>
        <v>0</v>
      </c>
      <c r="Q49" s="54">
        <f>IF(F49&gt;H49,1,0)+IF(I49&gt;K49,1,0)+IF(L49&gt;N49,1,0)</f>
        <v>0</v>
      </c>
      <c r="R49" s="55">
        <f>IF(H49&gt;F49,1,0)+IF(K49&gt;I49,1,0)+IF(N49&gt;L49,1,0)</f>
        <v>0</v>
      </c>
      <c r="S49" s="54">
        <f>IF(Q49&gt;R49,1,0)</f>
        <v>0</v>
      </c>
      <c r="T49" s="55">
        <f>IF(R49&gt;Q49,1,0)</f>
        <v>0</v>
      </c>
    </row>
    <row r="50" spans="1:20" ht="15">
      <c r="A50" s="34"/>
      <c r="B50" s="34"/>
      <c r="C50" s="56" t="s">
        <v>65</v>
      </c>
      <c r="D50" s="57"/>
      <c r="E50" s="48"/>
      <c r="F50" s="49"/>
      <c r="G50" s="49" t="s">
        <v>63</v>
      </c>
      <c r="H50" s="51"/>
      <c r="I50" s="49"/>
      <c r="J50" s="49" t="s">
        <v>63</v>
      </c>
      <c r="K50" s="51"/>
      <c r="L50" s="49"/>
      <c r="M50" s="49" t="s">
        <v>63</v>
      </c>
      <c r="N50" s="51"/>
      <c r="O50" s="52">
        <f>F50+I50+L50</f>
        <v>0</v>
      </c>
      <c r="P50" s="53">
        <f>H50+K50+N50</f>
        <v>0</v>
      </c>
      <c r="Q50" s="54">
        <f>IF(F50&gt;H50,1,0)+IF(I50&gt;K50,1,0)+IF(L50&gt;N50,1,0)</f>
        <v>0</v>
      </c>
      <c r="R50" s="55">
        <f>IF(H50&gt;F50,1,0)+IF(K50&gt;I50,1,0)+IF(N50&gt;L50,1,0)</f>
        <v>0</v>
      </c>
      <c r="S50" s="54">
        <f>IF(Q50&gt;R50,1,0)</f>
        <v>0</v>
      </c>
      <c r="T50" s="55">
        <f>IF(R50&gt;Q50,1,0)</f>
        <v>0</v>
      </c>
    </row>
    <row r="51" spans="1:20" ht="15">
      <c r="A51" s="34"/>
      <c r="B51" s="34"/>
      <c r="C51" s="56" t="s">
        <v>66</v>
      </c>
      <c r="D51" s="57"/>
      <c r="E51" s="57"/>
      <c r="F51" s="49"/>
      <c r="G51" s="49" t="s">
        <v>63</v>
      </c>
      <c r="H51" s="51"/>
      <c r="I51" s="49"/>
      <c r="J51" s="49" t="s">
        <v>63</v>
      </c>
      <c r="K51" s="51"/>
      <c r="L51" s="49"/>
      <c r="M51" s="49" t="s">
        <v>63</v>
      </c>
      <c r="N51" s="51"/>
      <c r="O51" s="52">
        <f>F51+I51+L51</f>
        <v>0</v>
      </c>
      <c r="P51" s="53">
        <f>H51+K51+N51</f>
        <v>0</v>
      </c>
      <c r="Q51" s="54">
        <f>IF(F51&gt;H51,1,0)+IF(I51&gt;K51,1,0)+IF(L51&gt;N51,1,0)</f>
        <v>0</v>
      </c>
      <c r="R51" s="55">
        <f>IF(H51&gt;F51,1,0)+IF(K51&gt;I51,1,0)+IF(N51&gt;L51,1,0)</f>
        <v>0</v>
      </c>
      <c r="S51" s="54">
        <f>IF(Q51&gt;R51,1,0)</f>
        <v>0</v>
      </c>
      <c r="T51" s="55">
        <f>IF(R51&gt;Q51,1,0)</f>
        <v>0</v>
      </c>
    </row>
    <row r="52" spans="1:20" ht="15.75" thickBot="1">
      <c r="A52" s="34"/>
      <c r="B52" s="34"/>
      <c r="C52" s="58" t="s">
        <v>67</v>
      </c>
      <c r="D52" s="59"/>
      <c r="E52" s="59"/>
      <c r="F52" s="60"/>
      <c r="G52" s="60" t="s">
        <v>63</v>
      </c>
      <c r="H52" s="61"/>
      <c r="I52" s="60"/>
      <c r="J52" s="60" t="s">
        <v>63</v>
      </c>
      <c r="K52" s="61"/>
      <c r="L52" s="60"/>
      <c r="M52" s="60" t="s">
        <v>63</v>
      </c>
      <c r="N52" s="61"/>
      <c r="O52" s="62">
        <f>F52+I52+L52</f>
        <v>0</v>
      </c>
      <c r="P52" s="63">
        <f>H52+K52+N52</f>
        <v>0</v>
      </c>
      <c r="Q52" s="64">
        <f>IF(F52&gt;H52,1,0)+IF(I52&gt;K52,1,0)+IF(L52&gt;N52,1,0)</f>
        <v>0</v>
      </c>
      <c r="R52" s="65">
        <f>IF(H52&gt;F52,1,0)+IF(K52&gt;I52,1,0)+IF(N52&gt;L52,1,0)</f>
        <v>0</v>
      </c>
      <c r="S52" s="64">
        <f>IF(Q52&gt;R52,1,0)</f>
        <v>0</v>
      </c>
      <c r="T52" s="65">
        <f>IF(R52&gt;Q52,1,0)</f>
        <v>0</v>
      </c>
    </row>
    <row r="53" spans="1:20" ht="15.75" thickTop="1">
      <c r="A53" s="34"/>
      <c r="B53" s="34"/>
      <c r="C53" s="66" t="s">
        <v>68</v>
      </c>
      <c r="D53" s="67">
        <f>IF(S53+T53=0,0,IF(S53=T53,2,IF(S53&gt;T53,3,1)))</f>
        <v>0</v>
      </c>
      <c r="E53" s="67">
        <f>IF(S53+T53=0,0,IF(S53=T53,2,IF(T53&gt;S53,3,1)))</f>
        <v>0</v>
      </c>
      <c r="F53" s="68"/>
      <c r="G53" s="69"/>
      <c r="H53" s="69"/>
      <c r="I53" s="69"/>
      <c r="J53" s="69"/>
      <c r="K53" s="69"/>
      <c r="L53" s="69"/>
      <c r="M53" s="69"/>
      <c r="N53" s="70"/>
      <c r="O53" s="71">
        <f t="shared" ref="O53:T53" si="4">SUM(O48:O52)</f>
        <v>0</v>
      </c>
      <c r="P53" s="72">
        <f t="shared" si="4"/>
        <v>0</v>
      </c>
      <c r="Q53" s="72">
        <f t="shared" si="4"/>
        <v>0</v>
      </c>
      <c r="R53" s="72">
        <f t="shared" si="4"/>
        <v>0</v>
      </c>
      <c r="S53" s="72">
        <f t="shared" si="4"/>
        <v>0</v>
      </c>
      <c r="T53" s="72">
        <f t="shared" si="4"/>
        <v>0</v>
      </c>
    </row>
    <row r="54" spans="1:20" ht="15">
      <c r="A54" s="73"/>
      <c r="B54" s="73"/>
      <c r="C54" s="74" t="s">
        <v>69</v>
      </c>
      <c r="D54" s="338">
        <f>IF(D53+E53=0,0,IF(D53=E53,E46,IF(D53&gt;E53,D47,E47)))</f>
        <v>0</v>
      </c>
      <c r="E54" s="339"/>
      <c r="F54" s="75"/>
      <c r="G54" s="75"/>
      <c r="H54" s="75"/>
      <c r="I54" s="75"/>
      <c r="J54" s="75"/>
      <c r="K54" s="75"/>
      <c r="L54" s="75"/>
      <c r="M54" s="75"/>
      <c r="N54" s="75"/>
      <c r="O54" s="76"/>
      <c r="P54" s="77"/>
      <c r="Q54" s="77"/>
      <c r="R54" s="77"/>
      <c r="S54" s="77"/>
      <c r="T54" s="77"/>
    </row>
    <row r="55" spans="1:20" ht="15">
      <c r="A55" s="73"/>
      <c r="B55" s="73"/>
      <c r="C55" s="79"/>
      <c r="D55" s="90"/>
      <c r="E55" s="90"/>
      <c r="F55" s="75"/>
      <c r="G55" s="75"/>
      <c r="H55" s="75"/>
      <c r="I55" s="75"/>
      <c r="J55" s="75"/>
      <c r="K55" s="75"/>
      <c r="L55" s="75"/>
      <c r="M55" s="75"/>
      <c r="N55" s="75"/>
      <c r="O55" s="76"/>
      <c r="P55" s="77"/>
      <c r="Q55" s="77"/>
      <c r="R55" s="77"/>
      <c r="S55" s="77"/>
      <c r="T55" s="77"/>
    </row>
    <row r="56" spans="1:20" ht="6" customHeight="1">
      <c r="A56" s="334"/>
      <c r="B56" s="334"/>
      <c r="C56" s="87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9"/>
      <c r="P56" s="89"/>
      <c r="Q56" s="89"/>
      <c r="R56" s="89"/>
      <c r="S56" s="89"/>
      <c r="T56" s="89"/>
    </row>
    <row r="57" spans="1:20" ht="15">
      <c r="A57" s="34"/>
      <c r="B57" s="34"/>
      <c r="C57" s="35"/>
      <c r="D57" s="82"/>
      <c r="E57" s="81"/>
      <c r="F57" s="81"/>
      <c r="G57" s="81"/>
      <c r="H57" s="81"/>
      <c r="I57" s="81"/>
      <c r="J57" s="81"/>
      <c r="K57" s="81"/>
      <c r="L57" s="81"/>
      <c r="M57" s="81"/>
      <c r="N57" s="81"/>
    </row>
    <row r="58" spans="1:20" ht="15">
      <c r="A58" s="36"/>
      <c r="B58" s="36"/>
      <c r="C58" s="37"/>
      <c r="D58" s="38"/>
      <c r="E58" s="39" t="s">
        <v>56</v>
      </c>
      <c r="F58" s="335" t="s">
        <v>57</v>
      </c>
      <c r="G58" s="336"/>
      <c r="H58" s="336"/>
      <c r="I58" s="336"/>
      <c r="J58" s="336"/>
      <c r="K58" s="336"/>
      <c r="L58" s="336"/>
      <c r="M58" s="336"/>
      <c r="N58" s="337"/>
      <c r="O58" s="330" t="s">
        <v>58</v>
      </c>
      <c r="P58" s="331"/>
      <c r="Q58" s="330" t="s">
        <v>59</v>
      </c>
      <c r="R58" s="331"/>
      <c r="S58" s="330" t="s">
        <v>60</v>
      </c>
      <c r="T58" s="331"/>
    </row>
    <row r="59" spans="1:20" ht="15.75" thickBot="1">
      <c r="A59" s="34"/>
      <c r="B59" s="34" t="s">
        <v>103</v>
      </c>
      <c r="C59" s="40" t="s">
        <v>61</v>
      </c>
      <c r="D59" s="41"/>
      <c r="E59" s="41"/>
      <c r="F59" s="42">
        <v>1</v>
      </c>
      <c r="G59" s="43"/>
      <c r="H59" s="43"/>
      <c r="I59" s="43">
        <v>2</v>
      </c>
      <c r="J59" s="43"/>
      <c r="K59" s="43"/>
      <c r="L59" s="43">
        <v>3</v>
      </c>
      <c r="M59" s="44"/>
      <c r="N59" s="45"/>
      <c r="O59" s="332"/>
      <c r="P59" s="333"/>
      <c r="Q59" s="332"/>
      <c r="R59" s="333"/>
      <c r="S59" s="332"/>
      <c r="T59" s="333"/>
    </row>
    <row r="60" spans="1:20" ht="15.75" thickTop="1">
      <c r="A60" s="34"/>
      <c r="B60" s="34"/>
      <c r="C60" s="47" t="s">
        <v>62</v>
      </c>
      <c r="D60" s="48"/>
      <c r="E60" s="48"/>
      <c r="F60" s="49"/>
      <c r="G60" s="50" t="s">
        <v>63</v>
      </c>
      <c r="H60" s="51"/>
      <c r="I60" s="49"/>
      <c r="J60" s="50" t="s">
        <v>63</v>
      </c>
      <c r="K60" s="51"/>
      <c r="L60" s="49"/>
      <c r="M60" s="50" t="s">
        <v>63</v>
      </c>
      <c r="N60" s="51"/>
      <c r="O60" s="52">
        <f>F60+I60+L60</f>
        <v>0</v>
      </c>
      <c r="P60" s="53">
        <f>H60+K60+N60</f>
        <v>0</v>
      </c>
      <c r="Q60" s="54">
        <f>IF(F60&gt;H60,1,0)+IF(I60&gt;K60,1,0)+IF(L60&gt;N60,1,0)</f>
        <v>0</v>
      </c>
      <c r="R60" s="55">
        <f>IF(H60&gt;F60,1,0)+IF(K60&gt;I60,1,0)+IF(N60&gt;L60,1,0)</f>
        <v>0</v>
      </c>
      <c r="S60" s="54">
        <f>IF(Q60&gt;R60,1,0)</f>
        <v>0</v>
      </c>
      <c r="T60" s="55">
        <f>IF(R60&gt;Q60,1,0)</f>
        <v>0</v>
      </c>
    </row>
    <row r="61" spans="1:20" ht="15">
      <c r="A61" s="34"/>
      <c r="B61" s="34"/>
      <c r="C61" s="56" t="s">
        <v>64</v>
      </c>
      <c r="D61" s="57"/>
      <c r="E61" s="57"/>
      <c r="F61" s="49"/>
      <c r="G61" s="49" t="s">
        <v>63</v>
      </c>
      <c r="H61" s="51"/>
      <c r="I61" s="49"/>
      <c r="J61" s="49" t="s">
        <v>63</v>
      </c>
      <c r="K61" s="51"/>
      <c r="L61" s="49"/>
      <c r="M61" s="49" t="s">
        <v>63</v>
      </c>
      <c r="N61" s="51"/>
      <c r="O61" s="52">
        <f>F61+I61+L61</f>
        <v>0</v>
      </c>
      <c r="P61" s="53">
        <f>H61+K61+N61</f>
        <v>0</v>
      </c>
      <c r="Q61" s="54">
        <f>IF(F61&gt;H61,1,0)+IF(I61&gt;K61,1,0)+IF(L61&gt;N61,1,0)</f>
        <v>0</v>
      </c>
      <c r="R61" s="55">
        <f>IF(H61&gt;F61,1,0)+IF(K61&gt;I61,1,0)+IF(N61&gt;L61,1,0)</f>
        <v>0</v>
      </c>
      <c r="S61" s="54">
        <f>IF(Q61&gt;R61,1,0)</f>
        <v>0</v>
      </c>
      <c r="T61" s="55">
        <f>IF(R61&gt;Q61,1,0)</f>
        <v>0</v>
      </c>
    </row>
    <row r="62" spans="1:20" ht="15">
      <c r="A62" s="34"/>
      <c r="B62" s="34"/>
      <c r="C62" s="56" t="s">
        <v>65</v>
      </c>
      <c r="D62" s="57"/>
      <c r="E62" s="48"/>
      <c r="F62" s="49"/>
      <c r="G62" s="49" t="s">
        <v>63</v>
      </c>
      <c r="H62" s="51"/>
      <c r="I62" s="49"/>
      <c r="J62" s="49" t="s">
        <v>63</v>
      </c>
      <c r="K62" s="51"/>
      <c r="L62" s="49"/>
      <c r="M62" s="49" t="s">
        <v>63</v>
      </c>
      <c r="N62" s="51"/>
      <c r="O62" s="52">
        <f>F62+I62+L62</f>
        <v>0</v>
      </c>
      <c r="P62" s="53">
        <f>H62+K62+N62</f>
        <v>0</v>
      </c>
      <c r="Q62" s="54">
        <f>IF(F62&gt;H62,1,0)+IF(I62&gt;K62,1,0)+IF(L62&gt;N62,1,0)</f>
        <v>0</v>
      </c>
      <c r="R62" s="55">
        <f>IF(H62&gt;F62,1,0)+IF(K62&gt;I62,1,0)+IF(N62&gt;L62,1,0)</f>
        <v>0</v>
      </c>
      <c r="S62" s="54">
        <f>IF(Q62&gt;R62,1,0)</f>
        <v>0</v>
      </c>
      <c r="T62" s="55">
        <f>IF(R62&gt;Q62,1,0)</f>
        <v>0</v>
      </c>
    </row>
    <row r="63" spans="1:20" ht="15">
      <c r="A63" s="34"/>
      <c r="B63" s="34"/>
      <c r="C63" s="56" t="s">
        <v>66</v>
      </c>
      <c r="D63" s="57"/>
      <c r="E63" s="57"/>
      <c r="F63" s="49"/>
      <c r="G63" s="49" t="s">
        <v>63</v>
      </c>
      <c r="H63" s="51"/>
      <c r="I63" s="49"/>
      <c r="J63" s="49" t="s">
        <v>63</v>
      </c>
      <c r="K63" s="51"/>
      <c r="L63" s="49"/>
      <c r="M63" s="49" t="s">
        <v>63</v>
      </c>
      <c r="N63" s="51"/>
      <c r="O63" s="52">
        <f>F63+I63+L63</f>
        <v>0</v>
      </c>
      <c r="P63" s="53">
        <f>H63+K63+N63</f>
        <v>0</v>
      </c>
      <c r="Q63" s="54">
        <f>IF(F63&gt;H63,1,0)+IF(I63&gt;K63,1,0)+IF(L63&gt;N63,1,0)</f>
        <v>0</v>
      </c>
      <c r="R63" s="55">
        <f>IF(H63&gt;F63,1,0)+IF(K63&gt;I63,1,0)+IF(N63&gt;L63,1,0)</f>
        <v>0</v>
      </c>
      <c r="S63" s="54">
        <f>IF(Q63&gt;R63,1,0)</f>
        <v>0</v>
      </c>
      <c r="T63" s="55">
        <f>IF(R63&gt;Q63,1,0)</f>
        <v>0</v>
      </c>
    </row>
    <row r="64" spans="1:20" ht="15.75" thickBot="1">
      <c r="A64" s="34"/>
      <c r="B64" s="34"/>
      <c r="C64" s="58" t="s">
        <v>67</v>
      </c>
      <c r="D64" s="59"/>
      <c r="E64" s="59"/>
      <c r="F64" s="60"/>
      <c r="G64" s="60" t="s">
        <v>63</v>
      </c>
      <c r="H64" s="61"/>
      <c r="I64" s="60"/>
      <c r="J64" s="60" t="s">
        <v>63</v>
      </c>
      <c r="K64" s="61"/>
      <c r="L64" s="60"/>
      <c r="M64" s="60" t="s">
        <v>63</v>
      </c>
      <c r="N64" s="61"/>
      <c r="O64" s="62">
        <f>F64+I64+L64</f>
        <v>0</v>
      </c>
      <c r="P64" s="63">
        <f>H64+K64+N64</f>
        <v>0</v>
      </c>
      <c r="Q64" s="64">
        <f>IF(F64&gt;H64,1,0)+IF(I64&gt;K64,1,0)+IF(L64&gt;N64,1,0)</f>
        <v>0</v>
      </c>
      <c r="R64" s="65">
        <f>IF(H64&gt;F64,1,0)+IF(K64&gt;I64,1,0)+IF(N64&gt;L64,1,0)</f>
        <v>0</v>
      </c>
      <c r="S64" s="64">
        <f>IF(Q64&gt;R64,1,0)</f>
        <v>0</v>
      </c>
      <c r="T64" s="65">
        <f>IF(R64&gt;Q64,1,0)</f>
        <v>0</v>
      </c>
    </row>
    <row r="65" spans="1:20" ht="15.75" thickTop="1">
      <c r="A65" s="34"/>
      <c r="B65" s="34"/>
      <c r="C65" s="66" t="s">
        <v>68</v>
      </c>
      <c r="D65" s="67">
        <f>IF(S65+T65=0,0,IF(S65=T65,2,IF(S65&gt;T65,3,1)))</f>
        <v>0</v>
      </c>
      <c r="E65" s="67">
        <f>IF(S65+T65=0,0,IF(S65=T65,2,IF(T65&gt;S65,3,1)))</f>
        <v>0</v>
      </c>
      <c r="F65" s="68"/>
      <c r="G65" s="69"/>
      <c r="H65" s="69"/>
      <c r="I65" s="69"/>
      <c r="J65" s="69"/>
      <c r="K65" s="69"/>
      <c r="L65" s="69"/>
      <c r="M65" s="69"/>
      <c r="N65" s="70"/>
      <c r="O65" s="71">
        <f t="shared" ref="O65:T65" si="5">SUM(O60:O64)</f>
        <v>0</v>
      </c>
      <c r="P65" s="72">
        <f t="shared" si="5"/>
        <v>0</v>
      </c>
      <c r="Q65" s="72">
        <f t="shared" si="5"/>
        <v>0</v>
      </c>
      <c r="R65" s="72">
        <f t="shared" si="5"/>
        <v>0</v>
      </c>
      <c r="S65" s="72">
        <f t="shared" si="5"/>
        <v>0</v>
      </c>
      <c r="T65" s="72">
        <f t="shared" si="5"/>
        <v>0</v>
      </c>
    </row>
    <row r="66" spans="1:20" ht="15">
      <c r="A66" s="73"/>
      <c r="B66" s="73"/>
      <c r="C66" s="74" t="s">
        <v>69</v>
      </c>
      <c r="D66" s="338"/>
      <c r="E66" s="339"/>
      <c r="F66" s="75"/>
      <c r="G66" s="75"/>
      <c r="H66" s="75"/>
      <c r="I66" s="75"/>
      <c r="J66" s="75"/>
      <c r="K66" s="75"/>
      <c r="L66" s="75"/>
      <c r="M66" s="75"/>
      <c r="N66" s="75"/>
      <c r="O66" s="76"/>
      <c r="P66" s="77"/>
      <c r="Q66" s="77"/>
      <c r="R66" s="77"/>
      <c r="S66" s="77"/>
      <c r="T66" s="77"/>
    </row>
    <row r="67" spans="1:20" ht="15">
      <c r="A67" s="73"/>
      <c r="B67" s="73"/>
      <c r="C67" s="79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6"/>
      <c r="P67" s="77"/>
      <c r="Q67" s="77"/>
      <c r="R67" s="77"/>
      <c r="S67" s="77"/>
      <c r="T67" s="77"/>
    </row>
    <row r="68" spans="1:20" ht="15">
      <c r="A68" s="36"/>
      <c r="B68" s="36"/>
      <c r="C68" s="37"/>
      <c r="D68" s="38"/>
      <c r="E68" s="39" t="s">
        <v>56</v>
      </c>
      <c r="F68" s="335" t="s">
        <v>57</v>
      </c>
      <c r="G68" s="336"/>
      <c r="H68" s="336"/>
      <c r="I68" s="336"/>
      <c r="J68" s="336"/>
      <c r="K68" s="336"/>
      <c r="L68" s="336"/>
      <c r="M68" s="336"/>
      <c r="N68" s="337"/>
      <c r="O68" s="330" t="s">
        <v>58</v>
      </c>
      <c r="P68" s="331"/>
      <c r="Q68" s="330" t="s">
        <v>59</v>
      </c>
      <c r="R68" s="331"/>
      <c r="S68" s="330" t="s">
        <v>60</v>
      </c>
      <c r="T68" s="331"/>
    </row>
    <row r="69" spans="1:20" ht="15.75" thickBot="1">
      <c r="A69" s="34"/>
      <c r="B69" s="34" t="s">
        <v>103</v>
      </c>
      <c r="C69" s="40" t="s">
        <v>61</v>
      </c>
      <c r="D69" s="41"/>
      <c r="E69" s="41"/>
      <c r="F69" s="42">
        <v>1</v>
      </c>
      <c r="G69" s="43"/>
      <c r="H69" s="43"/>
      <c r="I69" s="43">
        <v>2</v>
      </c>
      <c r="J69" s="43"/>
      <c r="K69" s="43"/>
      <c r="L69" s="43">
        <v>3</v>
      </c>
      <c r="M69" s="44"/>
      <c r="N69" s="45"/>
      <c r="O69" s="332"/>
      <c r="P69" s="333"/>
      <c r="Q69" s="332"/>
      <c r="R69" s="333"/>
      <c r="S69" s="332"/>
      <c r="T69" s="333"/>
    </row>
    <row r="70" spans="1:20" ht="15.75" thickTop="1">
      <c r="A70" s="34"/>
      <c r="B70" s="34"/>
      <c r="C70" s="47" t="s">
        <v>62</v>
      </c>
      <c r="D70" s="48"/>
      <c r="E70" s="48"/>
      <c r="F70" s="49"/>
      <c r="G70" s="50" t="s">
        <v>63</v>
      </c>
      <c r="H70" s="51"/>
      <c r="I70" s="49"/>
      <c r="J70" s="50" t="s">
        <v>63</v>
      </c>
      <c r="K70" s="51"/>
      <c r="L70" s="49"/>
      <c r="M70" s="50" t="s">
        <v>63</v>
      </c>
      <c r="N70" s="51"/>
      <c r="O70" s="52">
        <f>F70+I70+L70</f>
        <v>0</v>
      </c>
      <c r="P70" s="53">
        <f>H70+K70+N70</f>
        <v>0</v>
      </c>
      <c r="Q70" s="54">
        <f>IF(F70&gt;H70,1,0)+IF(I70&gt;K70,1,0)+IF(L70&gt;N70,1,0)</f>
        <v>0</v>
      </c>
      <c r="R70" s="55">
        <f>IF(H70&gt;F70,1,0)+IF(K70&gt;I70,1,0)+IF(N70&gt;L70,1,0)</f>
        <v>0</v>
      </c>
      <c r="S70" s="54">
        <f>IF(Q70&gt;R70,1,0)</f>
        <v>0</v>
      </c>
      <c r="T70" s="55">
        <f>IF(R70&gt;Q70,1,0)</f>
        <v>0</v>
      </c>
    </row>
    <row r="71" spans="1:20" ht="15">
      <c r="A71" s="34"/>
      <c r="B71" s="34"/>
      <c r="C71" s="56" t="s">
        <v>64</v>
      </c>
      <c r="D71" s="57"/>
      <c r="E71" s="57"/>
      <c r="F71" s="49"/>
      <c r="G71" s="49" t="s">
        <v>63</v>
      </c>
      <c r="H71" s="51"/>
      <c r="I71" s="49"/>
      <c r="J71" s="49" t="s">
        <v>63</v>
      </c>
      <c r="K71" s="51"/>
      <c r="L71" s="49"/>
      <c r="M71" s="49" t="s">
        <v>63</v>
      </c>
      <c r="N71" s="51"/>
      <c r="O71" s="52">
        <f>F71+I71+L71</f>
        <v>0</v>
      </c>
      <c r="P71" s="53">
        <f>H71+K71+N71</f>
        <v>0</v>
      </c>
      <c r="Q71" s="54">
        <f>IF(F71&gt;H71,1,0)+IF(I71&gt;K71,1,0)+IF(L71&gt;N71,1,0)</f>
        <v>0</v>
      </c>
      <c r="R71" s="55">
        <f>IF(H71&gt;F71,1,0)+IF(K71&gt;I71,1,0)+IF(N71&gt;L71,1,0)</f>
        <v>0</v>
      </c>
      <c r="S71" s="54">
        <f>IF(Q71&gt;R71,1,0)</f>
        <v>0</v>
      </c>
      <c r="T71" s="55">
        <f>IF(R71&gt;Q71,1,0)</f>
        <v>0</v>
      </c>
    </row>
    <row r="72" spans="1:20" ht="15">
      <c r="A72" s="34"/>
      <c r="B72" s="34"/>
      <c r="C72" s="56" t="s">
        <v>65</v>
      </c>
      <c r="D72" s="57"/>
      <c r="E72" s="48"/>
      <c r="F72" s="49"/>
      <c r="G72" s="49" t="s">
        <v>63</v>
      </c>
      <c r="H72" s="51"/>
      <c r="I72" s="49"/>
      <c r="J72" s="49" t="s">
        <v>63</v>
      </c>
      <c r="K72" s="51"/>
      <c r="L72" s="49"/>
      <c r="M72" s="49" t="s">
        <v>63</v>
      </c>
      <c r="N72" s="51"/>
      <c r="O72" s="52">
        <f>F72+I72+L72</f>
        <v>0</v>
      </c>
      <c r="P72" s="53">
        <f>H72+K72+N72</f>
        <v>0</v>
      </c>
      <c r="Q72" s="54">
        <f>IF(F72&gt;H72,1,0)+IF(I72&gt;K72,1,0)+IF(L72&gt;N72,1,0)</f>
        <v>0</v>
      </c>
      <c r="R72" s="55">
        <f>IF(H72&gt;F72,1,0)+IF(K72&gt;I72,1,0)+IF(N72&gt;L72,1,0)</f>
        <v>0</v>
      </c>
      <c r="S72" s="54">
        <f>IF(Q72&gt;R72,1,0)</f>
        <v>0</v>
      </c>
      <c r="T72" s="55">
        <f>IF(R72&gt;Q72,1,0)</f>
        <v>0</v>
      </c>
    </row>
    <row r="73" spans="1:20" ht="15">
      <c r="A73" s="34"/>
      <c r="B73" s="34"/>
      <c r="C73" s="56" t="s">
        <v>66</v>
      </c>
      <c r="D73" s="57"/>
      <c r="E73" s="57"/>
      <c r="F73" s="49"/>
      <c r="G73" s="49" t="s">
        <v>63</v>
      </c>
      <c r="H73" s="51"/>
      <c r="I73" s="49"/>
      <c r="J73" s="49" t="s">
        <v>63</v>
      </c>
      <c r="K73" s="51"/>
      <c r="L73" s="49"/>
      <c r="M73" s="49" t="s">
        <v>63</v>
      </c>
      <c r="N73" s="51"/>
      <c r="O73" s="52">
        <f>F73+I73+L73</f>
        <v>0</v>
      </c>
      <c r="P73" s="53">
        <f>H73+K73+N73</f>
        <v>0</v>
      </c>
      <c r="Q73" s="54">
        <f>IF(F73&gt;H73,1,0)+IF(I73&gt;K73,1,0)+IF(L73&gt;N73,1,0)</f>
        <v>0</v>
      </c>
      <c r="R73" s="55">
        <f>IF(H73&gt;F73,1,0)+IF(K73&gt;I73,1,0)+IF(N73&gt;L73,1,0)</f>
        <v>0</v>
      </c>
      <c r="S73" s="54">
        <f>IF(Q73&gt;R73,1,0)</f>
        <v>0</v>
      </c>
      <c r="T73" s="55">
        <f>IF(R73&gt;Q73,1,0)</f>
        <v>0</v>
      </c>
    </row>
    <row r="74" spans="1:20" ht="15.75" thickBot="1">
      <c r="A74" s="34"/>
      <c r="B74" s="34"/>
      <c r="C74" s="58" t="s">
        <v>67</v>
      </c>
      <c r="D74" s="59"/>
      <c r="E74" s="59"/>
      <c r="F74" s="60"/>
      <c r="G74" s="60" t="s">
        <v>63</v>
      </c>
      <c r="H74" s="61"/>
      <c r="I74" s="60"/>
      <c r="J74" s="60" t="s">
        <v>63</v>
      </c>
      <c r="K74" s="61"/>
      <c r="L74" s="60"/>
      <c r="M74" s="60" t="s">
        <v>63</v>
      </c>
      <c r="N74" s="61"/>
      <c r="O74" s="62">
        <f>F74+I74+L74</f>
        <v>0</v>
      </c>
      <c r="P74" s="63">
        <f>H74+K74+N74</f>
        <v>0</v>
      </c>
      <c r="Q74" s="64">
        <f>IF(F74&gt;H74,1,0)+IF(I74&gt;K74,1,0)+IF(L74&gt;N74,1,0)</f>
        <v>0</v>
      </c>
      <c r="R74" s="65">
        <f>IF(H74&gt;F74,1,0)+IF(K74&gt;I74,1,0)+IF(N74&gt;L74,1,0)</f>
        <v>0</v>
      </c>
      <c r="S74" s="64">
        <f>IF(Q74&gt;R74,1,0)</f>
        <v>0</v>
      </c>
      <c r="T74" s="65">
        <f>IF(R74&gt;Q74,1,0)</f>
        <v>0</v>
      </c>
    </row>
    <row r="75" spans="1:20" ht="15.75" thickTop="1">
      <c r="A75" s="34"/>
      <c r="B75" s="34"/>
      <c r="C75" s="66" t="s">
        <v>68</v>
      </c>
      <c r="D75" s="67">
        <f>IF(S75+T75=0,0,IF(S75=T75,2,IF(S75&gt;T75,3,1)))</f>
        <v>0</v>
      </c>
      <c r="E75" s="67">
        <f>IF(S75+T75=0,0,IF(S75=T75,2,IF(T75&gt;S75,3,1)))</f>
        <v>0</v>
      </c>
      <c r="F75" s="68"/>
      <c r="G75" s="69"/>
      <c r="H75" s="69"/>
      <c r="I75" s="69"/>
      <c r="J75" s="69"/>
      <c r="K75" s="69"/>
      <c r="L75" s="69"/>
      <c r="M75" s="69"/>
      <c r="N75" s="70"/>
      <c r="O75" s="71">
        <f t="shared" ref="O75:T75" si="6">SUM(O70:O74)</f>
        <v>0</v>
      </c>
      <c r="P75" s="72">
        <f t="shared" si="6"/>
        <v>0</v>
      </c>
      <c r="Q75" s="72">
        <f t="shared" si="6"/>
        <v>0</v>
      </c>
      <c r="R75" s="72">
        <f t="shared" si="6"/>
        <v>0</v>
      </c>
      <c r="S75" s="72">
        <f t="shared" si="6"/>
        <v>0</v>
      </c>
      <c r="T75" s="72">
        <f t="shared" si="6"/>
        <v>0</v>
      </c>
    </row>
    <row r="76" spans="1:20" ht="15">
      <c r="A76" s="73"/>
      <c r="B76" s="73"/>
      <c r="C76" s="74" t="s">
        <v>69</v>
      </c>
      <c r="D76" s="338">
        <f>IF(D75+E75=0,0,IF(D75=E75,E68,IF(D75&gt;E75,D69,E69)))</f>
        <v>0</v>
      </c>
      <c r="E76" s="339"/>
      <c r="F76" s="75"/>
      <c r="G76" s="75"/>
      <c r="H76" s="75"/>
      <c r="I76" s="75"/>
      <c r="J76" s="75"/>
      <c r="K76" s="75"/>
      <c r="L76" s="75"/>
      <c r="M76" s="75"/>
      <c r="N76" s="75"/>
      <c r="O76" s="76"/>
      <c r="P76" s="77"/>
      <c r="Q76" s="77"/>
      <c r="R76" s="77"/>
      <c r="S76" s="77"/>
      <c r="T76" s="77"/>
    </row>
    <row r="77" spans="1:20">
      <c r="A77" s="80"/>
      <c r="B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</row>
    <row r="78" spans="1:20" ht="15">
      <c r="A78" s="36"/>
      <c r="B78" s="36"/>
      <c r="C78" s="37"/>
      <c r="D78" s="38"/>
      <c r="E78" s="39" t="s">
        <v>56</v>
      </c>
      <c r="F78" s="335" t="s">
        <v>57</v>
      </c>
      <c r="G78" s="336"/>
      <c r="H78" s="336"/>
      <c r="I78" s="336"/>
      <c r="J78" s="336"/>
      <c r="K78" s="336"/>
      <c r="L78" s="336"/>
      <c r="M78" s="336"/>
      <c r="N78" s="337"/>
      <c r="O78" s="330" t="s">
        <v>58</v>
      </c>
      <c r="P78" s="331"/>
      <c r="Q78" s="330" t="s">
        <v>59</v>
      </c>
      <c r="R78" s="331"/>
      <c r="S78" s="330" t="s">
        <v>60</v>
      </c>
      <c r="T78" s="331"/>
    </row>
    <row r="79" spans="1:20" ht="15.75" thickBot="1">
      <c r="A79" s="34"/>
      <c r="B79" s="34" t="s">
        <v>104</v>
      </c>
      <c r="C79" s="40" t="s">
        <v>61</v>
      </c>
      <c r="D79" s="41"/>
      <c r="E79" s="41"/>
      <c r="F79" s="42">
        <v>1</v>
      </c>
      <c r="G79" s="43"/>
      <c r="H79" s="43"/>
      <c r="I79" s="43">
        <v>2</v>
      </c>
      <c r="J79" s="43"/>
      <c r="K79" s="43"/>
      <c r="L79" s="43">
        <v>3</v>
      </c>
      <c r="M79" s="44"/>
      <c r="N79" s="45"/>
      <c r="O79" s="332"/>
      <c r="P79" s="333"/>
      <c r="Q79" s="332"/>
      <c r="R79" s="333"/>
      <c r="S79" s="332"/>
      <c r="T79" s="333"/>
    </row>
    <row r="80" spans="1:20" ht="15.75" thickTop="1">
      <c r="A80" s="34"/>
      <c r="B80" s="34"/>
      <c r="C80" s="47" t="s">
        <v>62</v>
      </c>
      <c r="D80" s="48"/>
      <c r="E80" s="48"/>
      <c r="F80" s="49"/>
      <c r="G80" s="50" t="s">
        <v>63</v>
      </c>
      <c r="H80" s="51"/>
      <c r="I80" s="49"/>
      <c r="J80" s="50" t="s">
        <v>63</v>
      </c>
      <c r="K80" s="51"/>
      <c r="L80" s="49"/>
      <c r="M80" s="50" t="s">
        <v>63</v>
      </c>
      <c r="N80" s="51"/>
      <c r="O80" s="52">
        <f>F80+I80+L80</f>
        <v>0</v>
      </c>
      <c r="P80" s="53">
        <f>H80+K80+N80</f>
        <v>0</v>
      </c>
      <c r="Q80" s="54">
        <f>IF(F80&gt;H80,1,0)+IF(I80&gt;K80,1,0)+IF(L80&gt;N80,1,0)</f>
        <v>0</v>
      </c>
      <c r="R80" s="55">
        <f>IF(H80&gt;F80,1,0)+IF(K80&gt;I80,1,0)+IF(N80&gt;L80,1,0)</f>
        <v>0</v>
      </c>
      <c r="S80" s="54">
        <f>IF(Q80&gt;R80,1,0)</f>
        <v>0</v>
      </c>
      <c r="T80" s="55">
        <f>IF(R80&gt;Q80,1,0)</f>
        <v>0</v>
      </c>
    </row>
    <row r="81" spans="1:20" ht="15">
      <c r="A81" s="34"/>
      <c r="B81" s="34"/>
      <c r="C81" s="56" t="s">
        <v>64</v>
      </c>
      <c r="D81" s="57"/>
      <c r="E81" s="57"/>
      <c r="F81" s="49"/>
      <c r="G81" s="49" t="s">
        <v>63</v>
      </c>
      <c r="H81" s="51"/>
      <c r="I81" s="49"/>
      <c r="J81" s="49" t="s">
        <v>63</v>
      </c>
      <c r="K81" s="51"/>
      <c r="L81" s="49"/>
      <c r="M81" s="49" t="s">
        <v>63</v>
      </c>
      <c r="N81" s="51"/>
      <c r="O81" s="52">
        <f>F81+I81+L81</f>
        <v>0</v>
      </c>
      <c r="P81" s="53">
        <f>H81+K81+N81</f>
        <v>0</v>
      </c>
      <c r="Q81" s="54">
        <f>IF(F81&gt;H81,1,0)+IF(I81&gt;K81,1,0)+IF(L81&gt;N81,1,0)</f>
        <v>0</v>
      </c>
      <c r="R81" s="55">
        <f>IF(H81&gt;F81,1,0)+IF(K81&gt;I81,1,0)+IF(N81&gt;L81,1,0)</f>
        <v>0</v>
      </c>
      <c r="S81" s="54">
        <f>IF(Q81&gt;R81,1,0)</f>
        <v>0</v>
      </c>
      <c r="T81" s="55">
        <f>IF(R81&gt;Q81,1,0)</f>
        <v>0</v>
      </c>
    </row>
    <row r="82" spans="1:20" ht="15">
      <c r="A82" s="34"/>
      <c r="B82" s="34"/>
      <c r="C82" s="56" t="s">
        <v>65</v>
      </c>
      <c r="D82" s="57"/>
      <c r="E82" s="48"/>
      <c r="F82" s="49"/>
      <c r="G82" s="49" t="s">
        <v>63</v>
      </c>
      <c r="H82" s="51"/>
      <c r="I82" s="49"/>
      <c r="J82" s="49" t="s">
        <v>63</v>
      </c>
      <c r="K82" s="51"/>
      <c r="L82" s="49"/>
      <c r="M82" s="49" t="s">
        <v>63</v>
      </c>
      <c r="N82" s="51"/>
      <c r="O82" s="52">
        <f>F82+I82+L82</f>
        <v>0</v>
      </c>
      <c r="P82" s="53">
        <f>H82+K82+N82</f>
        <v>0</v>
      </c>
      <c r="Q82" s="54">
        <f>IF(F82&gt;H82,1,0)+IF(I82&gt;K82,1,0)+IF(L82&gt;N82,1,0)</f>
        <v>0</v>
      </c>
      <c r="R82" s="55">
        <f>IF(H82&gt;F82,1,0)+IF(K82&gt;I82,1,0)+IF(N82&gt;L82,1,0)</f>
        <v>0</v>
      </c>
      <c r="S82" s="54">
        <f>IF(Q82&gt;R82,1,0)</f>
        <v>0</v>
      </c>
      <c r="T82" s="55">
        <f>IF(R82&gt;Q82,1,0)</f>
        <v>0</v>
      </c>
    </row>
    <row r="83" spans="1:20" ht="15">
      <c r="A83" s="34"/>
      <c r="B83" s="34"/>
      <c r="C83" s="56" t="s">
        <v>66</v>
      </c>
      <c r="D83" s="57"/>
      <c r="E83" s="57"/>
      <c r="F83" s="49"/>
      <c r="G83" s="49" t="s">
        <v>63</v>
      </c>
      <c r="H83" s="51"/>
      <c r="I83" s="49"/>
      <c r="J83" s="49" t="s">
        <v>63</v>
      </c>
      <c r="K83" s="51"/>
      <c r="L83" s="49"/>
      <c r="M83" s="49" t="s">
        <v>63</v>
      </c>
      <c r="N83" s="51"/>
      <c r="O83" s="52">
        <f>F83+I83+L83</f>
        <v>0</v>
      </c>
      <c r="P83" s="53">
        <f>H83+K83+N83</f>
        <v>0</v>
      </c>
      <c r="Q83" s="54">
        <f>IF(F83&gt;H83,1,0)+IF(I83&gt;K83,1,0)+IF(L83&gt;N83,1,0)</f>
        <v>0</v>
      </c>
      <c r="R83" s="55">
        <f>IF(H83&gt;F83,1,0)+IF(K83&gt;I83,1,0)+IF(N83&gt;L83,1,0)</f>
        <v>0</v>
      </c>
      <c r="S83" s="54">
        <f>IF(Q83&gt;R83,1,0)</f>
        <v>0</v>
      </c>
      <c r="T83" s="55">
        <f>IF(R83&gt;Q83,1,0)</f>
        <v>0</v>
      </c>
    </row>
    <row r="84" spans="1:20" ht="15.75" thickBot="1">
      <c r="A84" s="34"/>
      <c r="B84" s="34"/>
      <c r="C84" s="58" t="s">
        <v>67</v>
      </c>
      <c r="D84" s="59"/>
      <c r="E84" s="59"/>
      <c r="F84" s="60"/>
      <c r="G84" s="60" t="s">
        <v>63</v>
      </c>
      <c r="H84" s="61"/>
      <c r="I84" s="60"/>
      <c r="J84" s="60" t="s">
        <v>63</v>
      </c>
      <c r="K84" s="61"/>
      <c r="L84" s="60"/>
      <c r="M84" s="60" t="s">
        <v>63</v>
      </c>
      <c r="N84" s="61"/>
      <c r="O84" s="62">
        <f>F84+I84+L84</f>
        <v>0</v>
      </c>
      <c r="P84" s="63">
        <f>H84+K84+N84</f>
        <v>0</v>
      </c>
      <c r="Q84" s="64">
        <f>IF(F84&gt;H84,1,0)+IF(I84&gt;K84,1,0)+IF(L84&gt;N84,1,0)</f>
        <v>0</v>
      </c>
      <c r="R84" s="65">
        <f>IF(H84&gt;F84,1,0)+IF(K84&gt;I84,1,0)+IF(N84&gt;L84,1,0)</f>
        <v>0</v>
      </c>
      <c r="S84" s="64">
        <f>IF(Q84&gt;R84,1,0)</f>
        <v>0</v>
      </c>
      <c r="T84" s="65">
        <f>IF(R84&gt;Q84,1,0)</f>
        <v>0</v>
      </c>
    </row>
    <row r="85" spans="1:20" ht="15.75" thickTop="1">
      <c r="A85" s="34"/>
      <c r="B85" s="34"/>
      <c r="C85" s="66" t="s">
        <v>68</v>
      </c>
      <c r="D85" s="67">
        <f>IF(S85+T85=0,0,IF(S85=T85,2,IF(S85&gt;T85,3,1)))</f>
        <v>0</v>
      </c>
      <c r="E85" s="67">
        <f>IF(S85+T85=0,0,IF(S85=T85,2,IF(T85&gt;S85,3,1)))</f>
        <v>0</v>
      </c>
      <c r="F85" s="68"/>
      <c r="G85" s="69"/>
      <c r="H85" s="69"/>
      <c r="I85" s="69"/>
      <c r="J85" s="69"/>
      <c r="K85" s="69"/>
      <c r="L85" s="69"/>
      <c r="M85" s="69"/>
      <c r="N85" s="70"/>
      <c r="O85" s="71">
        <f t="shared" ref="O85:T85" si="7">SUM(O80:O84)</f>
        <v>0</v>
      </c>
      <c r="P85" s="72">
        <f t="shared" si="7"/>
        <v>0</v>
      </c>
      <c r="Q85" s="72">
        <f t="shared" si="7"/>
        <v>0</v>
      </c>
      <c r="R85" s="72">
        <f t="shared" si="7"/>
        <v>0</v>
      </c>
      <c r="S85" s="72">
        <f t="shared" si="7"/>
        <v>0</v>
      </c>
      <c r="T85" s="72">
        <f t="shared" si="7"/>
        <v>0</v>
      </c>
    </row>
    <row r="86" spans="1:20" ht="15">
      <c r="A86" s="73"/>
      <c r="B86" s="73"/>
      <c r="C86" s="74" t="s">
        <v>69</v>
      </c>
      <c r="D86" s="338">
        <f>IF(D85+E85=0,0,IF(D85=E85,E78,IF(D85&gt;E85,D79,E79)))</f>
        <v>0</v>
      </c>
      <c r="E86" s="339"/>
      <c r="F86" s="75"/>
      <c r="G86" s="75"/>
      <c r="H86" s="75"/>
      <c r="I86" s="75"/>
      <c r="J86" s="75"/>
      <c r="K86" s="75"/>
      <c r="L86" s="75"/>
      <c r="M86" s="75"/>
      <c r="N86" s="75"/>
      <c r="O86" s="76"/>
      <c r="P86" s="77"/>
      <c r="Q86" s="77"/>
      <c r="R86" s="77"/>
      <c r="S86" s="77"/>
      <c r="T86" s="77"/>
    </row>
    <row r="87" spans="1:20">
      <c r="A87" s="80"/>
      <c r="B87" s="80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20" ht="15">
      <c r="A88" s="36"/>
      <c r="B88" s="36"/>
      <c r="C88" s="37"/>
      <c r="D88" s="38"/>
      <c r="E88" s="39" t="s">
        <v>56</v>
      </c>
      <c r="F88" s="335" t="s">
        <v>57</v>
      </c>
      <c r="G88" s="336"/>
      <c r="H88" s="336"/>
      <c r="I88" s="336"/>
      <c r="J88" s="336"/>
      <c r="K88" s="336"/>
      <c r="L88" s="336"/>
      <c r="M88" s="336"/>
      <c r="N88" s="337"/>
      <c r="O88" s="330" t="s">
        <v>58</v>
      </c>
      <c r="P88" s="331"/>
      <c r="Q88" s="330" t="s">
        <v>59</v>
      </c>
      <c r="R88" s="331"/>
      <c r="S88" s="330" t="s">
        <v>60</v>
      </c>
      <c r="T88" s="331"/>
    </row>
    <row r="89" spans="1:20" ht="15.75" thickBot="1">
      <c r="A89" s="34"/>
      <c r="B89" s="34" t="s">
        <v>104</v>
      </c>
      <c r="C89" s="40" t="s">
        <v>61</v>
      </c>
      <c r="D89" s="41"/>
      <c r="E89" s="41"/>
      <c r="F89" s="42">
        <v>1</v>
      </c>
      <c r="G89" s="43"/>
      <c r="H89" s="43"/>
      <c r="I89" s="43">
        <v>2</v>
      </c>
      <c r="J89" s="43"/>
      <c r="K89" s="43"/>
      <c r="L89" s="43">
        <v>3</v>
      </c>
      <c r="M89" s="44"/>
      <c r="N89" s="45"/>
      <c r="O89" s="332"/>
      <c r="P89" s="333"/>
      <c r="Q89" s="332"/>
      <c r="R89" s="333"/>
      <c r="S89" s="332"/>
      <c r="T89" s="333"/>
    </row>
    <row r="90" spans="1:20" ht="15.75" thickTop="1">
      <c r="A90" s="34"/>
      <c r="B90" s="34"/>
      <c r="C90" s="47" t="s">
        <v>62</v>
      </c>
      <c r="D90" s="48"/>
      <c r="E90" s="48"/>
      <c r="F90" s="49"/>
      <c r="G90" s="50" t="s">
        <v>63</v>
      </c>
      <c r="H90" s="51"/>
      <c r="I90" s="49"/>
      <c r="J90" s="50" t="s">
        <v>63</v>
      </c>
      <c r="K90" s="51"/>
      <c r="L90" s="49"/>
      <c r="M90" s="50" t="s">
        <v>63</v>
      </c>
      <c r="N90" s="51"/>
      <c r="O90" s="52">
        <f>F90+I90+L90</f>
        <v>0</v>
      </c>
      <c r="P90" s="53">
        <f>H90+K90+N90</f>
        <v>0</v>
      </c>
      <c r="Q90" s="54">
        <f>IF(F90&gt;H90,1,0)+IF(I90&gt;K90,1,0)+IF(L90&gt;N90,1,0)</f>
        <v>0</v>
      </c>
      <c r="R90" s="55">
        <f>IF(H90&gt;F90,1,0)+IF(K90&gt;I90,1,0)+IF(N90&gt;L90,1,0)</f>
        <v>0</v>
      </c>
      <c r="S90" s="54">
        <f>IF(Q90&gt;R90,1,0)</f>
        <v>0</v>
      </c>
      <c r="T90" s="55">
        <f>IF(R90&gt;Q90,1,0)</f>
        <v>0</v>
      </c>
    </row>
    <row r="91" spans="1:20" ht="15">
      <c r="A91" s="34"/>
      <c r="B91" s="34"/>
      <c r="C91" s="56" t="s">
        <v>64</v>
      </c>
      <c r="D91" s="57"/>
      <c r="E91" s="57"/>
      <c r="F91" s="49"/>
      <c r="G91" s="49" t="s">
        <v>63</v>
      </c>
      <c r="H91" s="51"/>
      <c r="I91" s="49"/>
      <c r="J91" s="49" t="s">
        <v>63</v>
      </c>
      <c r="K91" s="51"/>
      <c r="L91" s="49"/>
      <c r="M91" s="49" t="s">
        <v>63</v>
      </c>
      <c r="N91" s="51"/>
      <c r="O91" s="52">
        <f>F91+I91+L91</f>
        <v>0</v>
      </c>
      <c r="P91" s="53">
        <f>H91+K91+N91</f>
        <v>0</v>
      </c>
      <c r="Q91" s="54">
        <f>IF(F91&gt;H91,1,0)+IF(I91&gt;K91,1,0)+IF(L91&gt;N91,1,0)</f>
        <v>0</v>
      </c>
      <c r="R91" s="55">
        <f>IF(H91&gt;F91,1,0)+IF(K91&gt;I91,1,0)+IF(N91&gt;L91,1,0)</f>
        <v>0</v>
      </c>
      <c r="S91" s="54">
        <f>IF(Q91&gt;R91,1,0)</f>
        <v>0</v>
      </c>
      <c r="T91" s="55">
        <f>IF(R91&gt;Q91,1,0)</f>
        <v>0</v>
      </c>
    </row>
    <row r="92" spans="1:20" ht="15">
      <c r="A92" s="34"/>
      <c r="B92" s="34"/>
      <c r="C92" s="56" t="s">
        <v>65</v>
      </c>
      <c r="D92" s="57"/>
      <c r="E92" s="48"/>
      <c r="F92" s="49"/>
      <c r="G92" s="49" t="s">
        <v>63</v>
      </c>
      <c r="H92" s="51"/>
      <c r="I92" s="49"/>
      <c r="J92" s="49" t="s">
        <v>63</v>
      </c>
      <c r="K92" s="51"/>
      <c r="L92" s="49"/>
      <c r="M92" s="49" t="s">
        <v>63</v>
      </c>
      <c r="N92" s="51"/>
      <c r="O92" s="52">
        <f>F92+I92+L92</f>
        <v>0</v>
      </c>
      <c r="P92" s="53">
        <f>H92+K92+N92</f>
        <v>0</v>
      </c>
      <c r="Q92" s="54">
        <f>IF(F92&gt;H92,1,0)+IF(I92&gt;K92,1,0)+IF(L92&gt;N92,1,0)</f>
        <v>0</v>
      </c>
      <c r="R92" s="55">
        <f>IF(H92&gt;F92,1,0)+IF(K92&gt;I92,1,0)+IF(N92&gt;L92,1,0)</f>
        <v>0</v>
      </c>
      <c r="S92" s="54">
        <f>IF(Q92&gt;R92,1,0)</f>
        <v>0</v>
      </c>
      <c r="T92" s="55">
        <f>IF(R92&gt;Q92,1,0)</f>
        <v>0</v>
      </c>
    </row>
    <row r="93" spans="1:20" ht="15">
      <c r="A93" s="34"/>
      <c r="B93" s="34"/>
      <c r="C93" s="56" t="s">
        <v>66</v>
      </c>
      <c r="D93" s="57"/>
      <c r="E93" s="57"/>
      <c r="F93" s="49"/>
      <c r="G93" s="49" t="s">
        <v>63</v>
      </c>
      <c r="H93" s="51"/>
      <c r="I93" s="49"/>
      <c r="J93" s="49" t="s">
        <v>63</v>
      </c>
      <c r="K93" s="51"/>
      <c r="L93" s="49"/>
      <c r="M93" s="49" t="s">
        <v>63</v>
      </c>
      <c r="N93" s="51"/>
      <c r="O93" s="52">
        <f>F93+I93+L93</f>
        <v>0</v>
      </c>
      <c r="P93" s="53">
        <f>H93+K93+N93</f>
        <v>0</v>
      </c>
      <c r="Q93" s="54">
        <f>IF(F93&gt;H93,1,0)+IF(I93&gt;K93,1,0)+IF(L93&gt;N93,1,0)</f>
        <v>0</v>
      </c>
      <c r="R93" s="55">
        <f>IF(H93&gt;F93,1,0)+IF(K93&gt;I93,1,0)+IF(N93&gt;L93,1,0)</f>
        <v>0</v>
      </c>
      <c r="S93" s="54">
        <f>IF(Q93&gt;R93,1,0)</f>
        <v>0</v>
      </c>
      <c r="T93" s="55">
        <f>IF(R93&gt;Q93,1,0)</f>
        <v>0</v>
      </c>
    </row>
    <row r="94" spans="1:20" ht="15.75" thickBot="1">
      <c r="A94" s="34"/>
      <c r="B94" s="34"/>
      <c r="C94" s="58" t="s">
        <v>67</v>
      </c>
      <c r="D94" s="59"/>
      <c r="E94" s="59"/>
      <c r="F94" s="60"/>
      <c r="G94" s="60" t="s">
        <v>63</v>
      </c>
      <c r="H94" s="61"/>
      <c r="I94" s="60"/>
      <c r="J94" s="60" t="s">
        <v>63</v>
      </c>
      <c r="K94" s="61"/>
      <c r="L94" s="60"/>
      <c r="M94" s="60" t="s">
        <v>63</v>
      </c>
      <c r="N94" s="61"/>
      <c r="O94" s="62">
        <f>F94+I94+L94</f>
        <v>0</v>
      </c>
      <c r="P94" s="63">
        <f>H94+K94+N94</f>
        <v>0</v>
      </c>
      <c r="Q94" s="64">
        <f>IF(F94&gt;H94,1,0)+IF(I94&gt;K94,1,0)+IF(L94&gt;N94,1,0)</f>
        <v>0</v>
      </c>
      <c r="R94" s="65">
        <f>IF(H94&gt;F94,1,0)+IF(K94&gt;I94,1,0)+IF(N94&gt;L94,1,0)</f>
        <v>0</v>
      </c>
      <c r="S94" s="64">
        <f>IF(Q94&gt;R94,1,0)</f>
        <v>0</v>
      </c>
      <c r="T94" s="65">
        <f>IF(R94&gt;Q94,1,0)</f>
        <v>0</v>
      </c>
    </row>
    <row r="95" spans="1:20" ht="15.75" thickTop="1">
      <c r="A95" s="34"/>
      <c r="B95" s="34"/>
      <c r="C95" s="66" t="s">
        <v>68</v>
      </c>
      <c r="D95" s="67">
        <f>IF(S95+T95=0,0,IF(S95=T95,2,IF(S95&gt;T95,3,1)))</f>
        <v>0</v>
      </c>
      <c r="E95" s="67">
        <f>IF(S95+T95=0,0,IF(S95=T95,2,IF(T95&gt;S95,3,1)))</f>
        <v>0</v>
      </c>
      <c r="F95" s="68"/>
      <c r="G95" s="69"/>
      <c r="H95" s="69"/>
      <c r="I95" s="69"/>
      <c r="J95" s="69"/>
      <c r="K95" s="69"/>
      <c r="L95" s="69"/>
      <c r="M95" s="69"/>
      <c r="N95" s="70"/>
      <c r="O95" s="71">
        <f t="shared" ref="O95:T95" si="8">SUM(O90:O94)</f>
        <v>0</v>
      </c>
      <c r="P95" s="72">
        <f t="shared" si="8"/>
        <v>0</v>
      </c>
      <c r="Q95" s="72">
        <f t="shared" si="8"/>
        <v>0</v>
      </c>
      <c r="R95" s="72">
        <f t="shared" si="8"/>
        <v>0</v>
      </c>
      <c r="S95" s="72">
        <f t="shared" si="8"/>
        <v>0</v>
      </c>
      <c r="T95" s="72">
        <f t="shared" si="8"/>
        <v>0</v>
      </c>
    </row>
    <row r="96" spans="1:20" ht="15">
      <c r="A96" s="73"/>
      <c r="B96" s="73"/>
      <c r="C96" s="74" t="s">
        <v>69</v>
      </c>
      <c r="D96" s="338">
        <f>IF(D95+E95=0,0,IF(D95=E95,E88,IF(D95&gt;E95,D89,E89)))</f>
        <v>0</v>
      </c>
      <c r="E96" s="339"/>
      <c r="F96" s="75"/>
      <c r="G96" s="75"/>
      <c r="H96" s="75"/>
      <c r="I96" s="75"/>
      <c r="J96" s="75"/>
      <c r="K96" s="75"/>
      <c r="L96" s="75"/>
      <c r="M96" s="75"/>
      <c r="N96" s="75"/>
      <c r="O96" s="76"/>
      <c r="P96" s="77"/>
      <c r="Q96" s="77"/>
      <c r="R96" s="77"/>
      <c r="S96" s="77"/>
      <c r="T96" s="77"/>
    </row>
    <row r="97" spans="1:20" ht="15">
      <c r="A97" s="73"/>
      <c r="B97" s="73"/>
      <c r="C97" s="79"/>
      <c r="D97" s="90"/>
      <c r="E97" s="90"/>
      <c r="F97" s="75"/>
      <c r="G97" s="75"/>
      <c r="H97" s="75"/>
      <c r="I97" s="75"/>
      <c r="J97" s="75"/>
      <c r="K97" s="75"/>
      <c r="L97" s="75"/>
      <c r="M97" s="75"/>
      <c r="N97" s="75"/>
      <c r="O97" s="76"/>
      <c r="P97" s="77"/>
      <c r="Q97" s="77"/>
      <c r="R97" s="77"/>
      <c r="S97" s="77"/>
      <c r="T97" s="77"/>
    </row>
    <row r="98" spans="1:20" ht="8.25" customHeight="1">
      <c r="A98" s="334"/>
      <c r="B98" s="334"/>
      <c r="C98" s="87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9"/>
      <c r="P98" s="89"/>
      <c r="Q98" s="89"/>
      <c r="R98" s="89"/>
      <c r="S98" s="89"/>
      <c r="T98" s="89"/>
    </row>
    <row r="99" spans="1:20" ht="8.25" customHeight="1">
      <c r="A99" s="73"/>
      <c r="B99" s="73"/>
      <c r="C99" s="84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6"/>
      <c r="P99" s="86"/>
      <c r="Q99" s="86"/>
      <c r="R99" s="86"/>
      <c r="S99" s="86"/>
      <c r="T99" s="86"/>
    </row>
    <row r="100" spans="1:20" ht="15">
      <c r="A100" s="36"/>
      <c r="B100" s="36"/>
      <c r="C100" s="37"/>
      <c r="D100" s="38"/>
      <c r="E100" s="39" t="s">
        <v>56</v>
      </c>
      <c r="F100" s="335" t="s">
        <v>57</v>
      </c>
      <c r="G100" s="336"/>
      <c r="H100" s="336"/>
      <c r="I100" s="336"/>
      <c r="J100" s="336"/>
      <c r="K100" s="336"/>
      <c r="L100" s="336"/>
      <c r="M100" s="336"/>
      <c r="N100" s="337"/>
      <c r="O100" s="330" t="s">
        <v>58</v>
      </c>
      <c r="P100" s="331"/>
      <c r="Q100" s="330" t="s">
        <v>59</v>
      </c>
      <c r="R100" s="331"/>
      <c r="S100" s="330" t="s">
        <v>60</v>
      </c>
      <c r="T100" s="331"/>
    </row>
    <row r="101" spans="1:20" ht="15.75" thickBot="1">
      <c r="A101" s="34"/>
      <c r="B101" s="34" t="s">
        <v>103</v>
      </c>
      <c r="C101" s="40" t="s">
        <v>61</v>
      </c>
      <c r="D101" s="41"/>
      <c r="E101" s="41"/>
      <c r="F101" s="42">
        <v>1</v>
      </c>
      <c r="G101" s="43"/>
      <c r="H101" s="43"/>
      <c r="I101" s="43">
        <v>2</v>
      </c>
      <c r="J101" s="43"/>
      <c r="K101" s="43"/>
      <c r="L101" s="43">
        <v>3</v>
      </c>
      <c r="M101" s="44"/>
      <c r="N101" s="45"/>
      <c r="O101" s="332"/>
      <c r="P101" s="333"/>
      <c r="Q101" s="332"/>
      <c r="R101" s="333"/>
      <c r="S101" s="332"/>
      <c r="T101" s="333"/>
    </row>
    <row r="102" spans="1:20" ht="15.75" thickTop="1">
      <c r="A102" s="34"/>
      <c r="B102" s="34"/>
      <c r="C102" s="47" t="s">
        <v>62</v>
      </c>
      <c r="D102" s="48"/>
      <c r="E102" s="48"/>
      <c r="F102" s="49"/>
      <c r="G102" s="50" t="s">
        <v>63</v>
      </c>
      <c r="H102" s="51"/>
      <c r="I102" s="49"/>
      <c r="J102" s="50" t="s">
        <v>63</v>
      </c>
      <c r="K102" s="51"/>
      <c r="L102" s="49"/>
      <c r="M102" s="50" t="s">
        <v>63</v>
      </c>
      <c r="N102" s="51"/>
      <c r="O102" s="52">
        <f>F102+I102+L102</f>
        <v>0</v>
      </c>
      <c r="P102" s="53">
        <f>H102+K102+N102</f>
        <v>0</v>
      </c>
      <c r="Q102" s="54">
        <f>IF(F102&gt;H102,1,0)+IF(I102&gt;K102,1,0)+IF(L102&gt;N102,1,0)</f>
        <v>0</v>
      </c>
      <c r="R102" s="55">
        <f>IF(H102&gt;F102,1,0)+IF(K102&gt;I102,1,0)+IF(N102&gt;L102,1,0)</f>
        <v>0</v>
      </c>
      <c r="S102" s="54">
        <f>IF(Q102&gt;R102,1,0)</f>
        <v>0</v>
      </c>
      <c r="T102" s="55">
        <f>IF(R102&gt;Q102,1,0)</f>
        <v>0</v>
      </c>
    </row>
    <row r="103" spans="1:20" ht="15">
      <c r="A103" s="34"/>
      <c r="B103" s="34"/>
      <c r="C103" s="56" t="s">
        <v>64</v>
      </c>
      <c r="D103" s="57"/>
      <c r="E103" s="57"/>
      <c r="F103" s="49"/>
      <c r="G103" s="49" t="s">
        <v>63</v>
      </c>
      <c r="H103" s="51"/>
      <c r="I103" s="49"/>
      <c r="J103" s="49" t="s">
        <v>63</v>
      </c>
      <c r="K103" s="51"/>
      <c r="L103" s="49"/>
      <c r="M103" s="49" t="s">
        <v>63</v>
      </c>
      <c r="N103" s="51"/>
      <c r="O103" s="52">
        <f>F103+I103+L103</f>
        <v>0</v>
      </c>
      <c r="P103" s="53">
        <f>H103+K103+N103</f>
        <v>0</v>
      </c>
      <c r="Q103" s="54">
        <f>IF(F103&gt;H103,1,0)+IF(I103&gt;K103,1,0)+IF(L103&gt;N103,1,0)</f>
        <v>0</v>
      </c>
      <c r="R103" s="55">
        <f>IF(H103&gt;F103,1,0)+IF(K103&gt;I103,1,0)+IF(N103&gt;L103,1,0)</f>
        <v>0</v>
      </c>
      <c r="S103" s="54">
        <f>IF(Q103&gt;R103,1,0)</f>
        <v>0</v>
      </c>
      <c r="T103" s="55">
        <f>IF(R103&gt;Q103,1,0)</f>
        <v>0</v>
      </c>
    </row>
    <row r="104" spans="1:20" ht="15">
      <c r="A104" s="34"/>
      <c r="B104" s="34"/>
      <c r="C104" s="56" t="s">
        <v>65</v>
      </c>
      <c r="D104" s="57"/>
      <c r="E104" s="48"/>
      <c r="F104" s="49"/>
      <c r="G104" s="49" t="s">
        <v>63</v>
      </c>
      <c r="H104" s="51"/>
      <c r="I104" s="49"/>
      <c r="J104" s="49" t="s">
        <v>63</v>
      </c>
      <c r="K104" s="51"/>
      <c r="L104" s="49"/>
      <c r="M104" s="49" t="s">
        <v>63</v>
      </c>
      <c r="N104" s="51"/>
      <c r="O104" s="52">
        <f>F104+I104+L104</f>
        <v>0</v>
      </c>
      <c r="P104" s="53">
        <f>H104+K104+N104</f>
        <v>0</v>
      </c>
      <c r="Q104" s="54">
        <f>IF(F104&gt;H104,1,0)+IF(I104&gt;K104,1,0)+IF(L104&gt;N104,1,0)</f>
        <v>0</v>
      </c>
      <c r="R104" s="55">
        <f>IF(H104&gt;F104,1,0)+IF(K104&gt;I104,1,0)+IF(N104&gt;L104,1,0)</f>
        <v>0</v>
      </c>
      <c r="S104" s="54">
        <f>IF(Q104&gt;R104,1,0)</f>
        <v>0</v>
      </c>
      <c r="T104" s="55">
        <f>IF(R104&gt;Q104,1,0)</f>
        <v>0</v>
      </c>
    </row>
    <row r="105" spans="1:20" ht="15">
      <c r="A105" s="34"/>
      <c r="B105" s="34"/>
      <c r="C105" s="56" t="s">
        <v>66</v>
      </c>
      <c r="D105" s="57"/>
      <c r="E105" s="57"/>
      <c r="F105" s="49"/>
      <c r="G105" s="49" t="s">
        <v>63</v>
      </c>
      <c r="H105" s="51"/>
      <c r="I105" s="49"/>
      <c r="J105" s="49" t="s">
        <v>63</v>
      </c>
      <c r="K105" s="51"/>
      <c r="L105" s="49"/>
      <c r="M105" s="49" t="s">
        <v>63</v>
      </c>
      <c r="N105" s="51"/>
      <c r="O105" s="52">
        <f>F105+I105+L105</f>
        <v>0</v>
      </c>
      <c r="P105" s="53">
        <f>H105+K105+N105</f>
        <v>0</v>
      </c>
      <c r="Q105" s="54">
        <f>IF(F105&gt;H105,1,0)+IF(I105&gt;K105,1,0)+IF(L105&gt;N105,1,0)</f>
        <v>0</v>
      </c>
      <c r="R105" s="55">
        <f>IF(H105&gt;F105,1,0)+IF(K105&gt;I105,1,0)+IF(N105&gt;L105,1,0)</f>
        <v>0</v>
      </c>
      <c r="S105" s="54">
        <f>IF(Q105&gt;R105,1,0)</f>
        <v>0</v>
      </c>
      <c r="T105" s="55">
        <f>IF(R105&gt;Q105,1,0)</f>
        <v>0</v>
      </c>
    </row>
    <row r="106" spans="1:20" ht="15.75" thickBot="1">
      <c r="A106" s="34"/>
      <c r="B106" s="34"/>
      <c r="C106" s="58" t="s">
        <v>67</v>
      </c>
      <c r="D106" s="59"/>
      <c r="E106" s="59"/>
      <c r="F106" s="60"/>
      <c r="G106" s="60" t="s">
        <v>63</v>
      </c>
      <c r="H106" s="61"/>
      <c r="I106" s="60"/>
      <c r="J106" s="60" t="s">
        <v>63</v>
      </c>
      <c r="K106" s="61"/>
      <c r="L106" s="60"/>
      <c r="M106" s="60" t="s">
        <v>63</v>
      </c>
      <c r="N106" s="61"/>
      <c r="O106" s="62">
        <f>F106+I106+L106</f>
        <v>0</v>
      </c>
      <c r="P106" s="63">
        <f>H106+K106+N106</f>
        <v>0</v>
      </c>
      <c r="Q106" s="64">
        <f>IF(F106&gt;H106,1,0)+IF(I106&gt;K106,1,0)+IF(L106&gt;N106,1,0)</f>
        <v>0</v>
      </c>
      <c r="R106" s="65">
        <f>IF(H106&gt;F106,1,0)+IF(K106&gt;I106,1,0)+IF(N106&gt;L106,1,0)</f>
        <v>0</v>
      </c>
      <c r="S106" s="64">
        <f>IF(Q106&gt;R106,1,0)</f>
        <v>0</v>
      </c>
      <c r="T106" s="65">
        <f>IF(R106&gt;Q106,1,0)</f>
        <v>0</v>
      </c>
    </row>
    <row r="107" spans="1:20" ht="15.75" thickTop="1">
      <c r="A107" s="34"/>
      <c r="B107" s="34"/>
      <c r="C107" s="66" t="s">
        <v>68</v>
      </c>
      <c r="D107" s="67">
        <f>IF(S107+T107=0,0,IF(S107=T107,2,IF(S107&gt;T107,3,1)))</f>
        <v>0</v>
      </c>
      <c r="E107" s="67">
        <f>IF(S107+T107=0,0,IF(S107=T107,2,IF(T107&gt;S107,3,1)))</f>
        <v>0</v>
      </c>
      <c r="F107" s="68"/>
      <c r="G107" s="69"/>
      <c r="H107" s="69"/>
      <c r="I107" s="69"/>
      <c r="J107" s="69"/>
      <c r="K107" s="69"/>
      <c r="L107" s="69"/>
      <c r="M107" s="69"/>
      <c r="N107" s="70"/>
      <c r="O107" s="71">
        <f t="shared" ref="O107:T107" si="9">SUM(O102:O106)</f>
        <v>0</v>
      </c>
      <c r="P107" s="72">
        <f t="shared" si="9"/>
        <v>0</v>
      </c>
      <c r="Q107" s="72">
        <f t="shared" si="9"/>
        <v>0</v>
      </c>
      <c r="R107" s="72">
        <f t="shared" si="9"/>
        <v>0</v>
      </c>
      <c r="S107" s="72">
        <f t="shared" si="9"/>
        <v>0</v>
      </c>
      <c r="T107" s="72">
        <f t="shared" si="9"/>
        <v>0</v>
      </c>
    </row>
    <row r="108" spans="1:20" ht="15">
      <c r="A108" s="73"/>
      <c r="B108" s="73"/>
      <c r="C108" s="74" t="s">
        <v>69</v>
      </c>
      <c r="D108" s="338"/>
      <c r="E108" s="339"/>
      <c r="F108" s="75"/>
      <c r="G108" s="75"/>
      <c r="H108" s="75"/>
      <c r="I108" s="75"/>
      <c r="J108" s="75"/>
      <c r="K108" s="75"/>
      <c r="L108" s="75"/>
      <c r="M108" s="75"/>
      <c r="N108" s="75"/>
      <c r="O108" s="76"/>
      <c r="P108" s="77"/>
      <c r="Q108" s="77"/>
      <c r="R108" s="77"/>
      <c r="S108" s="77"/>
      <c r="T108" s="77"/>
    </row>
    <row r="109" spans="1:20" ht="15">
      <c r="A109" s="73"/>
      <c r="B109" s="73"/>
      <c r="C109" s="79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6"/>
      <c r="P109" s="77"/>
      <c r="Q109" s="77"/>
      <c r="R109" s="77"/>
      <c r="S109" s="77"/>
      <c r="T109" s="77"/>
    </row>
    <row r="110" spans="1:20" ht="15">
      <c r="A110" s="36"/>
      <c r="B110" s="36"/>
      <c r="C110" s="37"/>
      <c r="D110" s="38"/>
      <c r="E110" s="39" t="s">
        <v>56</v>
      </c>
      <c r="F110" s="335" t="s">
        <v>57</v>
      </c>
      <c r="G110" s="336"/>
      <c r="H110" s="336"/>
      <c r="I110" s="336"/>
      <c r="J110" s="336"/>
      <c r="K110" s="336"/>
      <c r="L110" s="336"/>
      <c r="M110" s="336"/>
      <c r="N110" s="337"/>
      <c r="O110" s="330" t="s">
        <v>58</v>
      </c>
      <c r="P110" s="331"/>
      <c r="Q110" s="330" t="s">
        <v>59</v>
      </c>
      <c r="R110" s="331"/>
      <c r="S110" s="330" t="s">
        <v>60</v>
      </c>
      <c r="T110" s="331"/>
    </row>
    <row r="111" spans="1:20" ht="15.75" thickBot="1">
      <c r="A111" s="34"/>
      <c r="B111" s="34" t="s">
        <v>103</v>
      </c>
      <c r="C111" s="40" t="s">
        <v>61</v>
      </c>
      <c r="D111" s="41"/>
      <c r="E111" s="41"/>
      <c r="F111" s="42">
        <v>1</v>
      </c>
      <c r="G111" s="43"/>
      <c r="H111" s="43"/>
      <c r="I111" s="43">
        <v>2</v>
      </c>
      <c r="J111" s="43"/>
      <c r="K111" s="43"/>
      <c r="L111" s="43">
        <v>3</v>
      </c>
      <c r="M111" s="44"/>
      <c r="N111" s="45"/>
      <c r="O111" s="332"/>
      <c r="P111" s="333"/>
      <c r="Q111" s="332"/>
      <c r="R111" s="333"/>
      <c r="S111" s="332"/>
      <c r="T111" s="333"/>
    </row>
    <row r="112" spans="1:20" ht="15.75" thickTop="1">
      <c r="A112" s="34"/>
      <c r="B112" s="34"/>
      <c r="C112" s="47" t="s">
        <v>62</v>
      </c>
      <c r="D112" s="48"/>
      <c r="E112" s="48"/>
      <c r="F112" s="49"/>
      <c r="G112" s="50" t="s">
        <v>63</v>
      </c>
      <c r="H112" s="51"/>
      <c r="I112" s="49"/>
      <c r="J112" s="50" t="s">
        <v>63</v>
      </c>
      <c r="K112" s="51"/>
      <c r="L112" s="49"/>
      <c r="M112" s="50" t="s">
        <v>63</v>
      </c>
      <c r="N112" s="51"/>
      <c r="O112" s="52">
        <f>F112+I112+L112</f>
        <v>0</v>
      </c>
      <c r="P112" s="53">
        <f>H112+K112+N112</f>
        <v>0</v>
      </c>
      <c r="Q112" s="54">
        <f>IF(F112&gt;H112,1,0)+IF(I112&gt;K112,1,0)+IF(L112&gt;N112,1,0)</f>
        <v>0</v>
      </c>
      <c r="R112" s="55">
        <f>IF(H112&gt;F112,1,0)+IF(K112&gt;I112,1,0)+IF(N112&gt;L112,1,0)</f>
        <v>0</v>
      </c>
      <c r="S112" s="54">
        <f>IF(Q112&gt;R112,1,0)</f>
        <v>0</v>
      </c>
      <c r="T112" s="55">
        <f>IF(R112&gt;Q112,1,0)</f>
        <v>0</v>
      </c>
    </row>
    <row r="113" spans="1:20" ht="15">
      <c r="A113" s="34"/>
      <c r="B113" s="34"/>
      <c r="C113" s="56" t="s">
        <v>64</v>
      </c>
      <c r="D113" s="57"/>
      <c r="E113" s="57"/>
      <c r="F113" s="49"/>
      <c r="G113" s="49" t="s">
        <v>63</v>
      </c>
      <c r="H113" s="51"/>
      <c r="I113" s="49"/>
      <c r="J113" s="49" t="s">
        <v>63</v>
      </c>
      <c r="K113" s="51"/>
      <c r="L113" s="49"/>
      <c r="M113" s="49" t="s">
        <v>63</v>
      </c>
      <c r="N113" s="51"/>
      <c r="O113" s="52">
        <f>F113+I113+L113</f>
        <v>0</v>
      </c>
      <c r="P113" s="53">
        <f>H113+K113+N113</f>
        <v>0</v>
      </c>
      <c r="Q113" s="54">
        <f>IF(F113&gt;H113,1,0)+IF(I113&gt;K113,1,0)+IF(L113&gt;N113,1,0)</f>
        <v>0</v>
      </c>
      <c r="R113" s="55">
        <f>IF(H113&gt;F113,1,0)+IF(K113&gt;I113,1,0)+IF(N113&gt;L113,1,0)</f>
        <v>0</v>
      </c>
      <c r="S113" s="54">
        <f>IF(Q113&gt;R113,1,0)</f>
        <v>0</v>
      </c>
      <c r="T113" s="55">
        <f>IF(R113&gt;Q113,1,0)</f>
        <v>0</v>
      </c>
    </row>
    <row r="114" spans="1:20" ht="15">
      <c r="A114" s="34"/>
      <c r="B114" s="34"/>
      <c r="C114" s="56" t="s">
        <v>65</v>
      </c>
      <c r="D114" s="57"/>
      <c r="E114" s="48"/>
      <c r="F114" s="49"/>
      <c r="G114" s="49" t="s">
        <v>63</v>
      </c>
      <c r="H114" s="51"/>
      <c r="I114" s="49"/>
      <c r="J114" s="49" t="s">
        <v>63</v>
      </c>
      <c r="K114" s="51"/>
      <c r="L114" s="49"/>
      <c r="M114" s="49" t="s">
        <v>63</v>
      </c>
      <c r="N114" s="51"/>
      <c r="O114" s="52">
        <f>F114+I114+L114</f>
        <v>0</v>
      </c>
      <c r="P114" s="53">
        <f>H114+K114+N114</f>
        <v>0</v>
      </c>
      <c r="Q114" s="54">
        <f>IF(F114&gt;H114,1,0)+IF(I114&gt;K114,1,0)+IF(L114&gt;N114,1,0)</f>
        <v>0</v>
      </c>
      <c r="R114" s="55">
        <f>IF(H114&gt;F114,1,0)+IF(K114&gt;I114,1,0)+IF(N114&gt;L114,1,0)</f>
        <v>0</v>
      </c>
      <c r="S114" s="54">
        <f>IF(Q114&gt;R114,1,0)</f>
        <v>0</v>
      </c>
      <c r="T114" s="55">
        <f>IF(R114&gt;Q114,1,0)</f>
        <v>0</v>
      </c>
    </row>
    <row r="115" spans="1:20" ht="15">
      <c r="A115" s="34"/>
      <c r="B115" s="34"/>
      <c r="C115" s="56" t="s">
        <v>66</v>
      </c>
      <c r="D115" s="57"/>
      <c r="E115" s="57"/>
      <c r="F115" s="49"/>
      <c r="G115" s="49" t="s">
        <v>63</v>
      </c>
      <c r="H115" s="51"/>
      <c r="I115" s="49"/>
      <c r="J115" s="49" t="s">
        <v>63</v>
      </c>
      <c r="K115" s="51"/>
      <c r="L115" s="49"/>
      <c r="M115" s="49" t="s">
        <v>63</v>
      </c>
      <c r="N115" s="51"/>
      <c r="O115" s="52">
        <f>F115+I115+L115</f>
        <v>0</v>
      </c>
      <c r="P115" s="53">
        <f>H115+K115+N115</f>
        <v>0</v>
      </c>
      <c r="Q115" s="54">
        <f>IF(F115&gt;H115,1,0)+IF(I115&gt;K115,1,0)+IF(L115&gt;N115,1,0)</f>
        <v>0</v>
      </c>
      <c r="R115" s="55">
        <f>IF(H115&gt;F115,1,0)+IF(K115&gt;I115,1,0)+IF(N115&gt;L115,1,0)</f>
        <v>0</v>
      </c>
      <c r="S115" s="54">
        <f>IF(Q115&gt;R115,1,0)</f>
        <v>0</v>
      </c>
      <c r="T115" s="55">
        <f>IF(R115&gt;Q115,1,0)</f>
        <v>0</v>
      </c>
    </row>
    <row r="116" spans="1:20" ht="15.75" thickBot="1">
      <c r="A116" s="34"/>
      <c r="B116" s="34"/>
      <c r="C116" s="58" t="s">
        <v>67</v>
      </c>
      <c r="D116" s="59"/>
      <c r="E116" s="59"/>
      <c r="F116" s="60"/>
      <c r="G116" s="60" t="s">
        <v>63</v>
      </c>
      <c r="H116" s="61"/>
      <c r="I116" s="60"/>
      <c r="J116" s="60" t="s">
        <v>63</v>
      </c>
      <c r="K116" s="61"/>
      <c r="L116" s="60"/>
      <c r="M116" s="60" t="s">
        <v>63</v>
      </c>
      <c r="N116" s="61"/>
      <c r="O116" s="62">
        <f>F116+I116+L116</f>
        <v>0</v>
      </c>
      <c r="P116" s="63">
        <f>H116+K116+N116</f>
        <v>0</v>
      </c>
      <c r="Q116" s="64">
        <f>IF(F116&gt;H116,1,0)+IF(I116&gt;K116,1,0)+IF(L116&gt;N116,1,0)</f>
        <v>0</v>
      </c>
      <c r="R116" s="65">
        <f>IF(H116&gt;F116,1,0)+IF(K116&gt;I116,1,0)+IF(N116&gt;L116,1,0)</f>
        <v>0</v>
      </c>
      <c r="S116" s="64">
        <f>IF(Q116&gt;R116,1,0)</f>
        <v>0</v>
      </c>
      <c r="T116" s="65">
        <f>IF(R116&gt;Q116,1,0)</f>
        <v>0</v>
      </c>
    </row>
    <row r="117" spans="1:20" ht="15.75" thickTop="1">
      <c r="A117" s="34"/>
      <c r="B117" s="34"/>
      <c r="C117" s="66" t="s">
        <v>68</v>
      </c>
      <c r="D117" s="67">
        <f>IF(S117+T117=0,0,IF(S117=T117,2,IF(S117&gt;T117,3,1)))</f>
        <v>0</v>
      </c>
      <c r="E117" s="67">
        <f>IF(S117+T117=0,0,IF(S117=T117,2,IF(T117&gt;S117,3,1)))</f>
        <v>0</v>
      </c>
      <c r="F117" s="68"/>
      <c r="G117" s="69"/>
      <c r="H117" s="69"/>
      <c r="I117" s="69"/>
      <c r="J117" s="69"/>
      <c r="K117" s="69"/>
      <c r="L117" s="69"/>
      <c r="M117" s="69"/>
      <c r="N117" s="70"/>
      <c r="O117" s="71">
        <f t="shared" ref="O117:T117" si="10">SUM(O112:O116)</f>
        <v>0</v>
      </c>
      <c r="P117" s="72">
        <f t="shared" si="10"/>
        <v>0</v>
      </c>
      <c r="Q117" s="72">
        <f t="shared" si="10"/>
        <v>0</v>
      </c>
      <c r="R117" s="72">
        <f t="shared" si="10"/>
        <v>0</v>
      </c>
      <c r="S117" s="72">
        <f t="shared" si="10"/>
        <v>0</v>
      </c>
      <c r="T117" s="72">
        <f t="shared" si="10"/>
        <v>0</v>
      </c>
    </row>
    <row r="118" spans="1:20" ht="15">
      <c r="A118" s="73"/>
      <c r="B118" s="73"/>
      <c r="C118" s="74" t="s">
        <v>69</v>
      </c>
      <c r="D118" s="338">
        <f>IF(D117+E117=0,0,IF(D117=E117,E110,IF(D117&gt;E117,D111,E111)))</f>
        <v>0</v>
      </c>
      <c r="E118" s="339"/>
      <c r="F118" s="75"/>
      <c r="G118" s="75"/>
      <c r="H118" s="75"/>
      <c r="I118" s="75"/>
      <c r="J118" s="75"/>
      <c r="K118" s="75"/>
      <c r="L118" s="75"/>
      <c r="M118" s="75"/>
      <c r="N118" s="75"/>
      <c r="O118" s="76"/>
      <c r="P118" s="77"/>
      <c r="Q118" s="77"/>
      <c r="R118" s="77"/>
      <c r="S118" s="77"/>
      <c r="T118" s="77"/>
    </row>
    <row r="119" spans="1:20">
      <c r="A119" s="80"/>
      <c r="B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</row>
    <row r="120" spans="1:20" ht="15">
      <c r="A120" s="36"/>
      <c r="B120" s="36"/>
      <c r="C120" s="37"/>
      <c r="D120" s="38"/>
      <c r="E120" s="39" t="s">
        <v>56</v>
      </c>
      <c r="F120" s="335" t="s">
        <v>57</v>
      </c>
      <c r="G120" s="336"/>
      <c r="H120" s="336"/>
      <c r="I120" s="336"/>
      <c r="J120" s="336"/>
      <c r="K120" s="336"/>
      <c r="L120" s="336"/>
      <c r="M120" s="336"/>
      <c r="N120" s="337"/>
      <c r="O120" s="330" t="s">
        <v>58</v>
      </c>
      <c r="P120" s="331"/>
      <c r="Q120" s="330" t="s">
        <v>59</v>
      </c>
      <c r="R120" s="331"/>
      <c r="S120" s="330" t="s">
        <v>60</v>
      </c>
      <c r="T120" s="331"/>
    </row>
    <row r="121" spans="1:20" ht="15.75" thickBot="1">
      <c r="A121" s="34"/>
      <c r="B121" s="34" t="s">
        <v>104</v>
      </c>
      <c r="C121" s="40" t="s">
        <v>61</v>
      </c>
      <c r="D121" s="41"/>
      <c r="E121" s="41"/>
      <c r="F121" s="42">
        <v>1</v>
      </c>
      <c r="G121" s="43"/>
      <c r="H121" s="43"/>
      <c r="I121" s="43">
        <v>2</v>
      </c>
      <c r="J121" s="43"/>
      <c r="K121" s="43"/>
      <c r="L121" s="43">
        <v>3</v>
      </c>
      <c r="M121" s="44"/>
      <c r="N121" s="45"/>
      <c r="O121" s="332"/>
      <c r="P121" s="333"/>
      <c r="Q121" s="332"/>
      <c r="R121" s="333"/>
      <c r="S121" s="332"/>
      <c r="T121" s="333"/>
    </row>
    <row r="122" spans="1:20" ht="15.75" thickTop="1">
      <c r="A122" s="34"/>
      <c r="B122" s="34"/>
      <c r="C122" s="47" t="s">
        <v>62</v>
      </c>
      <c r="D122" s="48"/>
      <c r="E122" s="48"/>
      <c r="F122" s="49"/>
      <c r="G122" s="50" t="s">
        <v>63</v>
      </c>
      <c r="H122" s="51"/>
      <c r="I122" s="49"/>
      <c r="J122" s="50" t="s">
        <v>63</v>
      </c>
      <c r="K122" s="51"/>
      <c r="L122" s="49"/>
      <c r="M122" s="50" t="s">
        <v>63</v>
      </c>
      <c r="N122" s="51"/>
      <c r="O122" s="52">
        <f>F122+I122+L122</f>
        <v>0</v>
      </c>
      <c r="P122" s="53">
        <f>H122+K122+N122</f>
        <v>0</v>
      </c>
      <c r="Q122" s="54">
        <f>IF(F122&gt;H122,1,0)+IF(I122&gt;K122,1,0)+IF(L122&gt;N122,1,0)</f>
        <v>0</v>
      </c>
      <c r="R122" s="55">
        <f>IF(H122&gt;F122,1,0)+IF(K122&gt;I122,1,0)+IF(N122&gt;L122,1,0)</f>
        <v>0</v>
      </c>
      <c r="S122" s="54">
        <f>IF(Q122&gt;R122,1,0)</f>
        <v>0</v>
      </c>
      <c r="T122" s="55">
        <f>IF(R122&gt;Q122,1,0)</f>
        <v>0</v>
      </c>
    </row>
    <row r="123" spans="1:20" ht="15">
      <c r="A123" s="34"/>
      <c r="B123" s="34"/>
      <c r="C123" s="56" t="s">
        <v>64</v>
      </c>
      <c r="D123" s="57"/>
      <c r="E123" s="57"/>
      <c r="F123" s="49"/>
      <c r="G123" s="49" t="s">
        <v>63</v>
      </c>
      <c r="H123" s="51"/>
      <c r="I123" s="49"/>
      <c r="J123" s="49" t="s">
        <v>63</v>
      </c>
      <c r="K123" s="51"/>
      <c r="L123" s="49"/>
      <c r="M123" s="49" t="s">
        <v>63</v>
      </c>
      <c r="N123" s="51"/>
      <c r="O123" s="52">
        <f>F123+I123+L123</f>
        <v>0</v>
      </c>
      <c r="P123" s="53">
        <f>H123+K123+N123</f>
        <v>0</v>
      </c>
      <c r="Q123" s="54">
        <f>IF(F123&gt;H123,1,0)+IF(I123&gt;K123,1,0)+IF(L123&gt;N123,1,0)</f>
        <v>0</v>
      </c>
      <c r="R123" s="55">
        <f>IF(H123&gt;F123,1,0)+IF(K123&gt;I123,1,0)+IF(N123&gt;L123,1,0)</f>
        <v>0</v>
      </c>
      <c r="S123" s="54">
        <f>IF(Q123&gt;R123,1,0)</f>
        <v>0</v>
      </c>
      <c r="T123" s="55">
        <f>IF(R123&gt;Q123,1,0)</f>
        <v>0</v>
      </c>
    </row>
    <row r="124" spans="1:20" ht="15">
      <c r="A124" s="34"/>
      <c r="B124" s="34"/>
      <c r="C124" s="56" t="s">
        <v>65</v>
      </c>
      <c r="D124" s="57"/>
      <c r="E124" s="48"/>
      <c r="F124" s="49"/>
      <c r="G124" s="49" t="s">
        <v>63</v>
      </c>
      <c r="H124" s="51"/>
      <c r="I124" s="49"/>
      <c r="J124" s="49" t="s">
        <v>63</v>
      </c>
      <c r="K124" s="51"/>
      <c r="L124" s="49"/>
      <c r="M124" s="49" t="s">
        <v>63</v>
      </c>
      <c r="N124" s="51"/>
      <c r="O124" s="52">
        <f>F124+I124+L124</f>
        <v>0</v>
      </c>
      <c r="P124" s="53">
        <f>H124+K124+N124</f>
        <v>0</v>
      </c>
      <c r="Q124" s="54">
        <f>IF(F124&gt;H124,1,0)+IF(I124&gt;K124,1,0)+IF(L124&gt;N124,1,0)</f>
        <v>0</v>
      </c>
      <c r="R124" s="55">
        <f>IF(H124&gt;F124,1,0)+IF(K124&gt;I124,1,0)+IF(N124&gt;L124,1,0)</f>
        <v>0</v>
      </c>
      <c r="S124" s="54">
        <f>IF(Q124&gt;R124,1,0)</f>
        <v>0</v>
      </c>
      <c r="T124" s="55">
        <f>IF(R124&gt;Q124,1,0)</f>
        <v>0</v>
      </c>
    </row>
    <row r="125" spans="1:20" ht="15">
      <c r="A125" s="34"/>
      <c r="B125" s="34"/>
      <c r="C125" s="56" t="s">
        <v>66</v>
      </c>
      <c r="D125" s="57"/>
      <c r="E125" s="57"/>
      <c r="F125" s="49"/>
      <c r="G125" s="49" t="s">
        <v>63</v>
      </c>
      <c r="H125" s="51"/>
      <c r="I125" s="49"/>
      <c r="J125" s="49" t="s">
        <v>63</v>
      </c>
      <c r="K125" s="51"/>
      <c r="L125" s="49"/>
      <c r="M125" s="49" t="s">
        <v>63</v>
      </c>
      <c r="N125" s="51"/>
      <c r="O125" s="52">
        <f>F125+I125+L125</f>
        <v>0</v>
      </c>
      <c r="P125" s="53">
        <f>H125+K125+N125</f>
        <v>0</v>
      </c>
      <c r="Q125" s="54">
        <f>IF(F125&gt;H125,1,0)+IF(I125&gt;K125,1,0)+IF(L125&gt;N125,1,0)</f>
        <v>0</v>
      </c>
      <c r="R125" s="55">
        <f>IF(H125&gt;F125,1,0)+IF(K125&gt;I125,1,0)+IF(N125&gt;L125,1,0)</f>
        <v>0</v>
      </c>
      <c r="S125" s="54">
        <f>IF(Q125&gt;R125,1,0)</f>
        <v>0</v>
      </c>
      <c r="T125" s="55">
        <f>IF(R125&gt;Q125,1,0)</f>
        <v>0</v>
      </c>
    </row>
    <row r="126" spans="1:20" ht="15.75" thickBot="1">
      <c r="A126" s="34"/>
      <c r="B126" s="34"/>
      <c r="C126" s="58" t="s">
        <v>67</v>
      </c>
      <c r="D126" s="59"/>
      <c r="E126" s="59"/>
      <c r="F126" s="60"/>
      <c r="G126" s="60" t="s">
        <v>63</v>
      </c>
      <c r="H126" s="61"/>
      <c r="I126" s="60"/>
      <c r="J126" s="60" t="s">
        <v>63</v>
      </c>
      <c r="K126" s="61"/>
      <c r="L126" s="60"/>
      <c r="M126" s="60" t="s">
        <v>63</v>
      </c>
      <c r="N126" s="61"/>
      <c r="O126" s="62">
        <f>F126+I126+L126</f>
        <v>0</v>
      </c>
      <c r="P126" s="63">
        <f>H126+K126+N126</f>
        <v>0</v>
      </c>
      <c r="Q126" s="64">
        <f>IF(F126&gt;H126,1,0)+IF(I126&gt;K126,1,0)+IF(L126&gt;N126,1,0)</f>
        <v>0</v>
      </c>
      <c r="R126" s="65">
        <f>IF(H126&gt;F126,1,0)+IF(K126&gt;I126,1,0)+IF(N126&gt;L126,1,0)</f>
        <v>0</v>
      </c>
      <c r="S126" s="64">
        <f>IF(Q126&gt;R126,1,0)</f>
        <v>0</v>
      </c>
      <c r="T126" s="65">
        <f>IF(R126&gt;Q126,1,0)</f>
        <v>0</v>
      </c>
    </row>
    <row r="127" spans="1:20" ht="15.75" thickTop="1">
      <c r="A127" s="34"/>
      <c r="B127" s="34"/>
      <c r="C127" s="66" t="s">
        <v>68</v>
      </c>
      <c r="D127" s="67">
        <f>IF(S127+T127=0,0,IF(S127=T127,2,IF(S127&gt;T127,3,1)))</f>
        <v>0</v>
      </c>
      <c r="E127" s="67">
        <f>IF(S127+T127=0,0,IF(S127=T127,2,IF(T127&gt;S127,3,1)))</f>
        <v>0</v>
      </c>
      <c r="F127" s="68"/>
      <c r="G127" s="69"/>
      <c r="H127" s="69"/>
      <c r="I127" s="69"/>
      <c r="J127" s="69"/>
      <c r="K127" s="69"/>
      <c r="L127" s="69"/>
      <c r="M127" s="69"/>
      <c r="N127" s="70"/>
      <c r="O127" s="71">
        <f t="shared" ref="O127:T127" si="11">SUM(O122:O126)</f>
        <v>0</v>
      </c>
      <c r="P127" s="72">
        <f t="shared" si="11"/>
        <v>0</v>
      </c>
      <c r="Q127" s="72">
        <f t="shared" si="11"/>
        <v>0</v>
      </c>
      <c r="R127" s="72">
        <f t="shared" si="11"/>
        <v>0</v>
      </c>
      <c r="S127" s="72">
        <f t="shared" si="11"/>
        <v>0</v>
      </c>
      <c r="T127" s="72">
        <f t="shared" si="11"/>
        <v>0</v>
      </c>
    </row>
    <row r="128" spans="1:20" ht="15">
      <c r="A128" s="73"/>
      <c r="B128" s="73"/>
      <c r="C128" s="74" t="s">
        <v>69</v>
      </c>
      <c r="D128" s="338">
        <f>IF(D127+E127=0,0,IF(D127=E127,E120,IF(D127&gt;E127,D121,E121)))</f>
        <v>0</v>
      </c>
      <c r="E128" s="339"/>
      <c r="F128" s="75"/>
      <c r="G128" s="75"/>
      <c r="H128" s="75"/>
      <c r="I128" s="75"/>
      <c r="J128" s="75"/>
      <c r="K128" s="75"/>
      <c r="L128" s="75"/>
      <c r="M128" s="75"/>
      <c r="N128" s="75"/>
      <c r="O128" s="76"/>
      <c r="P128" s="77"/>
      <c r="Q128" s="77"/>
      <c r="R128" s="77"/>
      <c r="S128" s="77"/>
      <c r="T128" s="77"/>
    </row>
    <row r="129" spans="1:22">
      <c r="A129" s="80"/>
      <c r="B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</row>
    <row r="130" spans="1:22" ht="15">
      <c r="A130" s="36"/>
      <c r="B130" s="36"/>
      <c r="C130" s="37"/>
      <c r="D130" s="38"/>
      <c r="E130" s="39" t="s">
        <v>56</v>
      </c>
      <c r="F130" s="335" t="s">
        <v>57</v>
      </c>
      <c r="G130" s="336"/>
      <c r="H130" s="336"/>
      <c r="I130" s="336"/>
      <c r="J130" s="336"/>
      <c r="K130" s="336"/>
      <c r="L130" s="336"/>
      <c r="M130" s="336"/>
      <c r="N130" s="337"/>
      <c r="O130" s="330" t="s">
        <v>58</v>
      </c>
      <c r="P130" s="331"/>
      <c r="Q130" s="330" t="s">
        <v>59</v>
      </c>
      <c r="R130" s="331"/>
      <c r="S130" s="330" t="s">
        <v>60</v>
      </c>
      <c r="T130" s="331"/>
    </row>
    <row r="131" spans="1:22" ht="15.75" thickBot="1">
      <c r="A131" s="34"/>
      <c r="B131" s="34" t="s">
        <v>104</v>
      </c>
      <c r="C131" s="40" t="s">
        <v>61</v>
      </c>
      <c r="D131" s="41"/>
      <c r="E131" s="41"/>
      <c r="F131" s="42">
        <v>1</v>
      </c>
      <c r="G131" s="43"/>
      <c r="H131" s="43"/>
      <c r="I131" s="43">
        <v>2</v>
      </c>
      <c r="J131" s="43"/>
      <c r="K131" s="43"/>
      <c r="L131" s="43">
        <v>3</v>
      </c>
      <c r="M131" s="44"/>
      <c r="N131" s="45"/>
      <c r="O131" s="332"/>
      <c r="P131" s="333"/>
      <c r="Q131" s="332"/>
      <c r="R131" s="333"/>
      <c r="S131" s="332"/>
      <c r="T131" s="333"/>
    </row>
    <row r="132" spans="1:22" ht="15.75" thickTop="1">
      <c r="A132" s="34"/>
      <c r="B132" s="34"/>
      <c r="C132" s="47" t="s">
        <v>62</v>
      </c>
      <c r="D132" s="48"/>
      <c r="E132" s="48"/>
      <c r="F132" s="49"/>
      <c r="G132" s="50" t="s">
        <v>63</v>
      </c>
      <c r="H132" s="51"/>
      <c r="I132" s="49"/>
      <c r="J132" s="50" t="s">
        <v>63</v>
      </c>
      <c r="K132" s="51"/>
      <c r="L132" s="49"/>
      <c r="M132" s="50" t="s">
        <v>63</v>
      </c>
      <c r="N132" s="51"/>
      <c r="O132" s="52">
        <f>F132+I132+L132</f>
        <v>0</v>
      </c>
      <c r="P132" s="53">
        <f>H132+K132+N132</f>
        <v>0</v>
      </c>
      <c r="Q132" s="54">
        <f>IF(F132&gt;H132,1,0)+IF(I132&gt;K132,1,0)+IF(L132&gt;N132,1,0)</f>
        <v>0</v>
      </c>
      <c r="R132" s="55">
        <f>IF(H132&gt;F132,1,0)+IF(K132&gt;I132,1,0)+IF(N132&gt;L132,1,0)</f>
        <v>0</v>
      </c>
      <c r="S132" s="54">
        <f>IF(Q132&gt;R132,1,0)</f>
        <v>0</v>
      </c>
      <c r="T132" s="55">
        <f>IF(R132&gt;Q132,1,0)</f>
        <v>0</v>
      </c>
    </row>
    <row r="133" spans="1:22" ht="15">
      <c r="A133" s="34"/>
      <c r="B133" s="34"/>
      <c r="C133" s="56" t="s">
        <v>64</v>
      </c>
      <c r="D133" s="57"/>
      <c r="E133" s="57"/>
      <c r="F133" s="49"/>
      <c r="G133" s="49" t="s">
        <v>63</v>
      </c>
      <c r="H133" s="51"/>
      <c r="I133" s="49"/>
      <c r="J133" s="49" t="s">
        <v>63</v>
      </c>
      <c r="K133" s="51"/>
      <c r="L133" s="49"/>
      <c r="M133" s="49" t="s">
        <v>63</v>
      </c>
      <c r="N133" s="51"/>
      <c r="O133" s="52">
        <f>F133+I133+L133</f>
        <v>0</v>
      </c>
      <c r="P133" s="53">
        <f>H133+K133+N133</f>
        <v>0</v>
      </c>
      <c r="Q133" s="54">
        <f>IF(F133&gt;H133,1,0)+IF(I133&gt;K133,1,0)+IF(L133&gt;N133,1,0)</f>
        <v>0</v>
      </c>
      <c r="R133" s="55">
        <f>IF(H133&gt;F133,1,0)+IF(K133&gt;I133,1,0)+IF(N133&gt;L133,1,0)</f>
        <v>0</v>
      </c>
      <c r="S133" s="54">
        <f>IF(Q133&gt;R133,1,0)</f>
        <v>0</v>
      </c>
      <c r="T133" s="55">
        <f>IF(R133&gt;Q133,1,0)</f>
        <v>0</v>
      </c>
    </row>
    <row r="134" spans="1:22" ht="15">
      <c r="A134" s="34"/>
      <c r="B134" s="34"/>
      <c r="C134" s="56" t="s">
        <v>65</v>
      </c>
      <c r="D134" s="57"/>
      <c r="E134" s="48"/>
      <c r="F134" s="49"/>
      <c r="G134" s="49" t="s">
        <v>63</v>
      </c>
      <c r="H134" s="51"/>
      <c r="I134" s="49"/>
      <c r="J134" s="49" t="s">
        <v>63</v>
      </c>
      <c r="K134" s="51"/>
      <c r="L134" s="49"/>
      <c r="M134" s="49" t="s">
        <v>63</v>
      </c>
      <c r="N134" s="51"/>
      <c r="O134" s="52">
        <f>F134+I134+L134</f>
        <v>0</v>
      </c>
      <c r="P134" s="53">
        <f>H134+K134+N134</f>
        <v>0</v>
      </c>
      <c r="Q134" s="54">
        <f>IF(F134&gt;H134,1,0)+IF(I134&gt;K134,1,0)+IF(L134&gt;N134,1,0)</f>
        <v>0</v>
      </c>
      <c r="R134" s="55">
        <f>IF(H134&gt;F134,1,0)+IF(K134&gt;I134,1,0)+IF(N134&gt;L134,1,0)</f>
        <v>0</v>
      </c>
      <c r="S134" s="54">
        <f>IF(Q134&gt;R134,1,0)</f>
        <v>0</v>
      </c>
      <c r="T134" s="55">
        <f>IF(R134&gt;Q134,1,0)</f>
        <v>0</v>
      </c>
    </row>
    <row r="135" spans="1:22" ht="15">
      <c r="A135" s="34"/>
      <c r="B135" s="34"/>
      <c r="C135" s="56" t="s">
        <v>66</v>
      </c>
      <c r="D135" s="57"/>
      <c r="E135" s="57"/>
      <c r="F135" s="49"/>
      <c r="G135" s="49" t="s">
        <v>63</v>
      </c>
      <c r="H135" s="51"/>
      <c r="I135" s="49"/>
      <c r="J135" s="49" t="s">
        <v>63</v>
      </c>
      <c r="K135" s="51"/>
      <c r="L135" s="49"/>
      <c r="M135" s="49" t="s">
        <v>63</v>
      </c>
      <c r="N135" s="51"/>
      <c r="O135" s="52">
        <f>F135+I135+L135</f>
        <v>0</v>
      </c>
      <c r="P135" s="53">
        <f>H135+K135+N135</f>
        <v>0</v>
      </c>
      <c r="Q135" s="54">
        <f>IF(F135&gt;H135,1,0)+IF(I135&gt;K135,1,0)+IF(L135&gt;N135,1,0)</f>
        <v>0</v>
      </c>
      <c r="R135" s="55">
        <f>IF(H135&gt;F135,1,0)+IF(K135&gt;I135,1,0)+IF(N135&gt;L135,1,0)</f>
        <v>0</v>
      </c>
      <c r="S135" s="54">
        <f>IF(Q135&gt;R135,1,0)</f>
        <v>0</v>
      </c>
      <c r="T135" s="55">
        <f>IF(R135&gt;Q135,1,0)</f>
        <v>0</v>
      </c>
    </row>
    <row r="136" spans="1:22" ht="15.75" thickBot="1">
      <c r="A136" s="34"/>
      <c r="B136" s="34"/>
      <c r="C136" s="58" t="s">
        <v>67</v>
      </c>
      <c r="D136" s="59"/>
      <c r="E136" s="59"/>
      <c r="F136" s="60"/>
      <c r="G136" s="60" t="s">
        <v>63</v>
      </c>
      <c r="H136" s="61"/>
      <c r="I136" s="60"/>
      <c r="J136" s="60" t="s">
        <v>63</v>
      </c>
      <c r="K136" s="61"/>
      <c r="L136" s="60"/>
      <c r="M136" s="60" t="s">
        <v>63</v>
      </c>
      <c r="N136" s="61"/>
      <c r="O136" s="62">
        <f>F136+I136+L136</f>
        <v>0</v>
      </c>
      <c r="P136" s="63">
        <f>H136+K136+N136</f>
        <v>0</v>
      </c>
      <c r="Q136" s="64">
        <f>IF(F136&gt;H136,1,0)+IF(I136&gt;K136,1,0)+IF(L136&gt;N136,1,0)</f>
        <v>0</v>
      </c>
      <c r="R136" s="65">
        <f>IF(H136&gt;F136,1,0)+IF(K136&gt;I136,1,0)+IF(N136&gt;L136,1,0)</f>
        <v>0</v>
      </c>
      <c r="S136" s="64">
        <f>IF(Q136&gt;R136,1,0)</f>
        <v>0</v>
      </c>
      <c r="T136" s="65">
        <f>IF(R136&gt;Q136,1,0)</f>
        <v>0</v>
      </c>
    </row>
    <row r="137" spans="1:22" ht="15.75" thickTop="1">
      <c r="A137" s="34"/>
      <c r="B137" s="34"/>
      <c r="C137" s="66" t="s">
        <v>68</v>
      </c>
      <c r="D137" s="67">
        <f>IF(S137+T137=0,0,IF(S137=T137,2,IF(S137&gt;T137,3,1)))</f>
        <v>0</v>
      </c>
      <c r="E137" s="67">
        <f>IF(S137+T137=0,0,IF(S137=T137,2,IF(T137&gt;S137,3,1)))</f>
        <v>0</v>
      </c>
      <c r="F137" s="68"/>
      <c r="G137" s="69"/>
      <c r="H137" s="69"/>
      <c r="I137" s="69"/>
      <c r="J137" s="69"/>
      <c r="K137" s="69"/>
      <c r="L137" s="69"/>
      <c r="M137" s="69"/>
      <c r="N137" s="70"/>
      <c r="O137" s="71">
        <f t="shared" ref="O137:T137" si="12">SUM(O132:O136)</f>
        <v>0</v>
      </c>
      <c r="P137" s="72">
        <f t="shared" si="12"/>
        <v>0</v>
      </c>
      <c r="Q137" s="72">
        <f t="shared" si="12"/>
        <v>0</v>
      </c>
      <c r="R137" s="72">
        <f t="shared" si="12"/>
        <v>0</v>
      </c>
      <c r="S137" s="72">
        <f t="shared" si="12"/>
        <v>0</v>
      </c>
      <c r="T137" s="72">
        <f t="shared" si="12"/>
        <v>0</v>
      </c>
    </row>
    <row r="138" spans="1:22" ht="15">
      <c r="A138" s="73"/>
      <c r="B138" s="73"/>
      <c r="C138" s="74" t="s">
        <v>69</v>
      </c>
      <c r="D138" s="338">
        <f>IF(D137+E137=0,0,IF(D137=E137,E130,IF(D137&gt;E137,D131,E131)))</f>
        <v>0</v>
      </c>
      <c r="E138" s="339"/>
      <c r="F138" s="75"/>
      <c r="G138" s="75"/>
      <c r="H138" s="75"/>
      <c r="I138" s="75"/>
      <c r="J138" s="75"/>
      <c r="K138" s="75"/>
      <c r="L138" s="75"/>
      <c r="M138" s="75"/>
      <c r="N138" s="75"/>
      <c r="O138" s="76"/>
      <c r="P138" s="77"/>
      <c r="Q138" s="77"/>
      <c r="R138" s="77"/>
      <c r="S138" s="77"/>
      <c r="T138" s="77"/>
    </row>
    <row r="139" spans="1:22" ht="15">
      <c r="A139" s="73"/>
      <c r="B139" s="73"/>
      <c r="C139" s="79"/>
      <c r="D139" s="90"/>
      <c r="E139" s="90"/>
      <c r="F139" s="75"/>
      <c r="G139" s="75"/>
      <c r="H139" s="75"/>
      <c r="I139" s="75"/>
      <c r="J139" s="75"/>
      <c r="K139" s="75"/>
      <c r="L139" s="75"/>
      <c r="M139" s="75"/>
      <c r="N139" s="75"/>
      <c r="O139" s="76"/>
      <c r="P139" s="77"/>
      <c r="Q139" s="77"/>
      <c r="R139" s="77"/>
      <c r="S139" s="77"/>
      <c r="T139" s="77"/>
    </row>
    <row r="140" spans="1:22" ht="15">
      <c r="A140" s="334"/>
      <c r="B140" s="334"/>
      <c r="C140" s="87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9"/>
      <c r="P140" s="89"/>
      <c r="Q140" s="89"/>
      <c r="R140" s="89"/>
      <c r="S140" s="89"/>
      <c r="T140" s="89"/>
      <c r="V140" s="9"/>
    </row>
  </sheetData>
  <mergeCells count="71">
    <mergeCell ref="A140:B140"/>
    <mergeCell ref="D128:E128"/>
    <mergeCell ref="F130:N130"/>
    <mergeCell ref="O130:P131"/>
    <mergeCell ref="Q130:R131"/>
    <mergeCell ref="S130:T131"/>
    <mergeCell ref="D138:E138"/>
    <mergeCell ref="F110:N110"/>
    <mergeCell ref="O110:P111"/>
    <mergeCell ref="Q110:R111"/>
    <mergeCell ref="S110:T111"/>
    <mergeCell ref="D118:E118"/>
    <mergeCell ref="F120:N120"/>
    <mergeCell ref="O120:P121"/>
    <mergeCell ref="Q120:R121"/>
    <mergeCell ref="S120:T121"/>
    <mergeCell ref="A98:B98"/>
    <mergeCell ref="F100:N100"/>
    <mergeCell ref="O100:P101"/>
    <mergeCell ref="Q100:R101"/>
    <mergeCell ref="S100:T101"/>
    <mergeCell ref="D108:E108"/>
    <mergeCell ref="D86:E86"/>
    <mergeCell ref="F88:N88"/>
    <mergeCell ref="O88:P89"/>
    <mergeCell ref="Q88:R89"/>
    <mergeCell ref="S88:T89"/>
    <mergeCell ref="D96:E96"/>
    <mergeCell ref="F68:N68"/>
    <mergeCell ref="O68:P69"/>
    <mergeCell ref="Q68:R69"/>
    <mergeCell ref="S68:T69"/>
    <mergeCell ref="D76:E76"/>
    <mergeCell ref="F78:N78"/>
    <mergeCell ref="O78:P79"/>
    <mergeCell ref="Q78:R79"/>
    <mergeCell ref="S78:T79"/>
    <mergeCell ref="A56:B56"/>
    <mergeCell ref="F58:N58"/>
    <mergeCell ref="O58:P59"/>
    <mergeCell ref="Q58:R59"/>
    <mergeCell ref="S58:T59"/>
    <mergeCell ref="D66:E66"/>
    <mergeCell ref="D44:E44"/>
    <mergeCell ref="F46:N46"/>
    <mergeCell ref="O46:P47"/>
    <mergeCell ref="Q46:R47"/>
    <mergeCell ref="S46:T47"/>
    <mergeCell ref="D54:E54"/>
    <mergeCell ref="F26:N26"/>
    <mergeCell ref="O26:P27"/>
    <mergeCell ref="Q26:R27"/>
    <mergeCell ref="S26:T27"/>
    <mergeCell ref="D34:E34"/>
    <mergeCell ref="F36:N36"/>
    <mergeCell ref="O36:P37"/>
    <mergeCell ref="Q36:R37"/>
    <mergeCell ref="S36:T37"/>
    <mergeCell ref="D24:E24"/>
    <mergeCell ref="A1:T1"/>
    <mergeCell ref="A4:B4"/>
    <mergeCell ref="C4:E4"/>
    <mergeCell ref="F6:N6"/>
    <mergeCell ref="O6:P7"/>
    <mergeCell ref="Q6:R7"/>
    <mergeCell ref="S6:T7"/>
    <mergeCell ref="D14:E14"/>
    <mergeCell ref="F16:N16"/>
    <mergeCell ref="O16:P17"/>
    <mergeCell ref="Q16:R17"/>
    <mergeCell ref="S16:T17"/>
  </mergeCells>
  <pageMargins left="0" right="0" top="0.78740157480314965" bottom="0.78740157480314965" header="0.31496062992125984" footer="0.31496062992125984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T30"/>
  <sheetViews>
    <sheetView topLeftCell="A4" workbookViewId="0">
      <selection activeCell="Q8" sqref="Q8"/>
    </sheetView>
  </sheetViews>
  <sheetFormatPr defaultColWidth="11.42578125" defaultRowHeight="12.75"/>
  <cols>
    <col min="1" max="1" width="13" style="91" customWidth="1"/>
    <col min="2" max="3" width="34.7109375" style="91" customWidth="1"/>
    <col min="4" max="4" width="3.28515625" style="91" customWidth="1"/>
    <col min="5" max="5" width="1.7109375" style="91" customWidth="1"/>
    <col min="6" max="7" width="3.28515625" style="91" customWidth="1"/>
    <col min="8" max="8" width="1.7109375" style="91" customWidth="1"/>
    <col min="9" max="10" width="3.28515625" style="91" customWidth="1"/>
    <col min="11" max="11" width="1.7109375" style="91" customWidth="1"/>
    <col min="12" max="12" width="3.28515625" style="91" customWidth="1"/>
    <col min="13" max="14" width="5.42578125" style="91" customWidth="1"/>
    <col min="15" max="18" width="4.28515625" style="91" customWidth="1"/>
    <col min="19" max="19" width="16.28515625" style="91" customWidth="1"/>
    <col min="20" max="20" width="2.28515625" style="91" customWidth="1"/>
    <col min="21" max="256" width="11.42578125" style="91"/>
    <col min="257" max="257" width="13" style="91" customWidth="1"/>
    <col min="258" max="259" width="34.7109375" style="91" customWidth="1"/>
    <col min="260" max="260" width="3.28515625" style="91" customWidth="1"/>
    <col min="261" max="261" width="1.7109375" style="91" customWidth="1"/>
    <col min="262" max="263" width="3.28515625" style="91" customWidth="1"/>
    <col min="264" max="264" width="1.7109375" style="91" customWidth="1"/>
    <col min="265" max="266" width="3.28515625" style="91" customWidth="1"/>
    <col min="267" max="267" width="1.7109375" style="91" customWidth="1"/>
    <col min="268" max="268" width="3.28515625" style="91" customWidth="1"/>
    <col min="269" max="270" width="5.42578125" style="91" customWidth="1"/>
    <col min="271" max="274" width="4.28515625" style="91" customWidth="1"/>
    <col min="275" max="275" width="16.28515625" style="91" customWidth="1"/>
    <col min="276" max="276" width="2.28515625" style="91" customWidth="1"/>
    <col min="277" max="512" width="11.42578125" style="91"/>
    <col min="513" max="513" width="13" style="91" customWidth="1"/>
    <col min="514" max="515" width="34.7109375" style="91" customWidth="1"/>
    <col min="516" max="516" width="3.28515625" style="91" customWidth="1"/>
    <col min="517" max="517" width="1.7109375" style="91" customWidth="1"/>
    <col min="518" max="519" width="3.28515625" style="91" customWidth="1"/>
    <col min="520" max="520" width="1.7109375" style="91" customWidth="1"/>
    <col min="521" max="522" width="3.28515625" style="91" customWidth="1"/>
    <col min="523" max="523" width="1.7109375" style="91" customWidth="1"/>
    <col min="524" max="524" width="3.28515625" style="91" customWidth="1"/>
    <col min="525" max="526" width="5.42578125" style="91" customWidth="1"/>
    <col min="527" max="530" width="4.28515625" style="91" customWidth="1"/>
    <col min="531" max="531" width="16.28515625" style="91" customWidth="1"/>
    <col min="532" max="532" width="2.28515625" style="91" customWidth="1"/>
    <col min="533" max="768" width="11.42578125" style="91"/>
    <col min="769" max="769" width="13" style="91" customWidth="1"/>
    <col min="770" max="771" width="34.7109375" style="91" customWidth="1"/>
    <col min="772" max="772" width="3.28515625" style="91" customWidth="1"/>
    <col min="773" max="773" width="1.7109375" style="91" customWidth="1"/>
    <col min="774" max="775" width="3.28515625" style="91" customWidth="1"/>
    <col min="776" max="776" width="1.7109375" style="91" customWidth="1"/>
    <col min="777" max="778" width="3.28515625" style="91" customWidth="1"/>
    <col min="779" max="779" width="1.7109375" style="91" customWidth="1"/>
    <col min="780" max="780" width="3.28515625" style="91" customWidth="1"/>
    <col min="781" max="782" width="5.42578125" style="91" customWidth="1"/>
    <col min="783" max="786" width="4.28515625" style="91" customWidth="1"/>
    <col min="787" max="787" width="16.28515625" style="91" customWidth="1"/>
    <col min="788" max="788" width="2.28515625" style="91" customWidth="1"/>
    <col min="789" max="1024" width="11.42578125" style="91"/>
    <col min="1025" max="1025" width="13" style="91" customWidth="1"/>
    <col min="1026" max="1027" width="34.7109375" style="91" customWidth="1"/>
    <col min="1028" max="1028" width="3.28515625" style="91" customWidth="1"/>
    <col min="1029" max="1029" width="1.7109375" style="91" customWidth="1"/>
    <col min="1030" max="1031" width="3.28515625" style="91" customWidth="1"/>
    <col min="1032" max="1032" width="1.7109375" style="91" customWidth="1"/>
    <col min="1033" max="1034" width="3.28515625" style="91" customWidth="1"/>
    <col min="1035" max="1035" width="1.7109375" style="91" customWidth="1"/>
    <col min="1036" max="1036" width="3.28515625" style="91" customWidth="1"/>
    <col min="1037" max="1038" width="5.42578125" style="91" customWidth="1"/>
    <col min="1039" max="1042" width="4.28515625" style="91" customWidth="1"/>
    <col min="1043" max="1043" width="16.28515625" style="91" customWidth="1"/>
    <col min="1044" max="1044" width="2.28515625" style="91" customWidth="1"/>
    <col min="1045" max="1280" width="11.42578125" style="91"/>
    <col min="1281" max="1281" width="13" style="91" customWidth="1"/>
    <col min="1282" max="1283" width="34.7109375" style="91" customWidth="1"/>
    <col min="1284" max="1284" width="3.28515625" style="91" customWidth="1"/>
    <col min="1285" max="1285" width="1.7109375" style="91" customWidth="1"/>
    <col min="1286" max="1287" width="3.28515625" style="91" customWidth="1"/>
    <col min="1288" max="1288" width="1.7109375" style="91" customWidth="1"/>
    <col min="1289" max="1290" width="3.28515625" style="91" customWidth="1"/>
    <col min="1291" max="1291" width="1.7109375" style="91" customWidth="1"/>
    <col min="1292" max="1292" width="3.28515625" style="91" customWidth="1"/>
    <col min="1293" max="1294" width="5.42578125" style="91" customWidth="1"/>
    <col min="1295" max="1298" width="4.28515625" style="91" customWidth="1"/>
    <col min="1299" max="1299" width="16.28515625" style="91" customWidth="1"/>
    <col min="1300" max="1300" width="2.28515625" style="91" customWidth="1"/>
    <col min="1301" max="1536" width="11.42578125" style="91"/>
    <col min="1537" max="1537" width="13" style="91" customWidth="1"/>
    <col min="1538" max="1539" width="34.7109375" style="91" customWidth="1"/>
    <col min="1540" max="1540" width="3.28515625" style="91" customWidth="1"/>
    <col min="1541" max="1541" width="1.7109375" style="91" customWidth="1"/>
    <col min="1542" max="1543" width="3.28515625" style="91" customWidth="1"/>
    <col min="1544" max="1544" width="1.7109375" style="91" customWidth="1"/>
    <col min="1545" max="1546" width="3.28515625" style="91" customWidth="1"/>
    <col min="1547" max="1547" width="1.7109375" style="91" customWidth="1"/>
    <col min="1548" max="1548" width="3.28515625" style="91" customWidth="1"/>
    <col min="1549" max="1550" width="5.42578125" style="91" customWidth="1"/>
    <col min="1551" max="1554" width="4.28515625" style="91" customWidth="1"/>
    <col min="1555" max="1555" width="16.28515625" style="91" customWidth="1"/>
    <col min="1556" max="1556" width="2.28515625" style="91" customWidth="1"/>
    <col min="1557" max="1792" width="11.42578125" style="91"/>
    <col min="1793" max="1793" width="13" style="91" customWidth="1"/>
    <col min="1794" max="1795" width="34.7109375" style="91" customWidth="1"/>
    <col min="1796" max="1796" width="3.28515625" style="91" customWidth="1"/>
    <col min="1797" max="1797" width="1.7109375" style="91" customWidth="1"/>
    <col min="1798" max="1799" width="3.28515625" style="91" customWidth="1"/>
    <col min="1800" max="1800" width="1.7109375" style="91" customWidth="1"/>
    <col min="1801" max="1802" width="3.28515625" style="91" customWidth="1"/>
    <col min="1803" max="1803" width="1.7109375" style="91" customWidth="1"/>
    <col min="1804" max="1804" width="3.28515625" style="91" customWidth="1"/>
    <col min="1805" max="1806" width="5.42578125" style="91" customWidth="1"/>
    <col min="1807" max="1810" width="4.28515625" style="91" customWidth="1"/>
    <col min="1811" max="1811" width="16.28515625" style="91" customWidth="1"/>
    <col min="1812" max="1812" width="2.28515625" style="91" customWidth="1"/>
    <col min="1813" max="2048" width="11.42578125" style="91"/>
    <col min="2049" max="2049" width="13" style="91" customWidth="1"/>
    <col min="2050" max="2051" width="34.7109375" style="91" customWidth="1"/>
    <col min="2052" max="2052" width="3.28515625" style="91" customWidth="1"/>
    <col min="2053" max="2053" width="1.7109375" style="91" customWidth="1"/>
    <col min="2054" max="2055" width="3.28515625" style="91" customWidth="1"/>
    <col min="2056" max="2056" width="1.7109375" style="91" customWidth="1"/>
    <col min="2057" max="2058" width="3.28515625" style="91" customWidth="1"/>
    <col min="2059" max="2059" width="1.7109375" style="91" customWidth="1"/>
    <col min="2060" max="2060" width="3.28515625" style="91" customWidth="1"/>
    <col min="2061" max="2062" width="5.42578125" style="91" customWidth="1"/>
    <col min="2063" max="2066" width="4.28515625" style="91" customWidth="1"/>
    <col min="2067" max="2067" width="16.28515625" style="91" customWidth="1"/>
    <col min="2068" max="2068" width="2.28515625" style="91" customWidth="1"/>
    <col min="2069" max="2304" width="11.42578125" style="91"/>
    <col min="2305" max="2305" width="13" style="91" customWidth="1"/>
    <col min="2306" max="2307" width="34.7109375" style="91" customWidth="1"/>
    <col min="2308" max="2308" width="3.28515625" style="91" customWidth="1"/>
    <col min="2309" max="2309" width="1.7109375" style="91" customWidth="1"/>
    <col min="2310" max="2311" width="3.28515625" style="91" customWidth="1"/>
    <col min="2312" max="2312" width="1.7109375" style="91" customWidth="1"/>
    <col min="2313" max="2314" width="3.28515625" style="91" customWidth="1"/>
    <col min="2315" max="2315" width="1.7109375" style="91" customWidth="1"/>
    <col min="2316" max="2316" width="3.28515625" style="91" customWidth="1"/>
    <col min="2317" max="2318" width="5.42578125" style="91" customWidth="1"/>
    <col min="2319" max="2322" width="4.28515625" style="91" customWidth="1"/>
    <col min="2323" max="2323" width="16.28515625" style="91" customWidth="1"/>
    <col min="2324" max="2324" width="2.28515625" style="91" customWidth="1"/>
    <col min="2325" max="2560" width="11.42578125" style="91"/>
    <col min="2561" max="2561" width="13" style="91" customWidth="1"/>
    <col min="2562" max="2563" width="34.7109375" style="91" customWidth="1"/>
    <col min="2564" max="2564" width="3.28515625" style="91" customWidth="1"/>
    <col min="2565" max="2565" width="1.7109375" style="91" customWidth="1"/>
    <col min="2566" max="2567" width="3.28515625" style="91" customWidth="1"/>
    <col min="2568" max="2568" width="1.7109375" style="91" customWidth="1"/>
    <col min="2569" max="2570" width="3.28515625" style="91" customWidth="1"/>
    <col min="2571" max="2571" width="1.7109375" style="91" customWidth="1"/>
    <col min="2572" max="2572" width="3.28515625" style="91" customWidth="1"/>
    <col min="2573" max="2574" width="5.42578125" style="91" customWidth="1"/>
    <col min="2575" max="2578" width="4.28515625" style="91" customWidth="1"/>
    <col min="2579" max="2579" width="16.28515625" style="91" customWidth="1"/>
    <col min="2580" max="2580" width="2.28515625" style="91" customWidth="1"/>
    <col min="2581" max="2816" width="11.42578125" style="91"/>
    <col min="2817" max="2817" width="13" style="91" customWidth="1"/>
    <col min="2818" max="2819" width="34.7109375" style="91" customWidth="1"/>
    <col min="2820" max="2820" width="3.28515625" style="91" customWidth="1"/>
    <col min="2821" max="2821" width="1.7109375" style="91" customWidth="1"/>
    <col min="2822" max="2823" width="3.28515625" style="91" customWidth="1"/>
    <col min="2824" max="2824" width="1.7109375" style="91" customWidth="1"/>
    <col min="2825" max="2826" width="3.28515625" style="91" customWidth="1"/>
    <col min="2827" max="2827" width="1.7109375" style="91" customWidth="1"/>
    <col min="2828" max="2828" width="3.28515625" style="91" customWidth="1"/>
    <col min="2829" max="2830" width="5.42578125" style="91" customWidth="1"/>
    <col min="2831" max="2834" width="4.28515625" style="91" customWidth="1"/>
    <col min="2835" max="2835" width="16.28515625" style="91" customWidth="1"/>
    <col min="2836" max="2836" width="2.28515625" style="91" customWidth="1"/>
    <col min="2837" max="3072" width="11.42578125" style="91"/>
    <col min="3073" max="3073" width="13" style="91" customWidth="1"/>
    <col min="3074" max="3075" width="34.7109375" style="91" customWidth="1"/>
    <col min="3076" max="3076" width="3.28515625" style="91" customWidth="1"/>
    <col min="3077" max="3077" width="1.7109375" style="91" customWidth="1"/>
    <col min="3078" max="3079" width="3.28515625" style="91" customWidth="1"/>
    <col min="3080" max="3080" width="1.7109375" style="91" customWidth="1"/>
    <col min="3081" max="3082" width="3.28515625" style="91" customWidth="1"/>
    <col min="3083" max="3083" width="1.7109375" style="91" customWidth="1"/>
    <col min="3084" max="3084" width="3.28515625" style="91" customWidth="1"/>
    <col min="3085" max="3086" width="5.42578125" style="91" customWidth="1"/>
    <col min="3087" max="3090" width="4.28515625" style="91" customWidth="1"/>
    <col min="3091" max="3091" width="16.28515625" style="91" customWidth="1"/>
    <col min="3092" max="3092" width="2.28515625" style="91" customWidth="1"/>
    <col min="3093" max="3328" width="11.42578125" style="91"/>
    <col min="3329" max="3329" width="13" style="91" customWidth="1"/>
    <col min="3330" max="3331" width="34.7109375" style="91" customWidth="1"/>
    <col min="3332" max="3332" width="3.28515625" style="91" customWidth="1"/>
    <col min="3333" max="3333" width="1.7109375" style="91" customWidth="1"/>
    <col min="3334" max="3335" width="3.28515625" style="91" customWidth="1"/>
    <col min="3336" max="3336" width="1.7109375" style="91" customWidth="1"/>
    <col min="3337" max="3338" width="3.28515625" style="91" customWidth="1"/>
    <col min="3339" max="3339" width="1.7109375" style="91" customWidth="1"/>
    <col min="3340" max="3340" width="3.28515625" style="91" customWidth="1"/>
    <col min="3341" max="3342" width="5.42578125" style="91" customWidth="1"/>
    <col min="3343" max="3346" width="4.28515625" style="91" customWidth="1"/>
    <col min="3347" max="3347" width="16.28515625" style="91" customWidth="1"/>
    <col min="3348" max="3348" width="2.28515625" style="91" customWidth="1"/>
    <col min="3349" max="3584" width="11.42578125" style="91"/>
    <col min="3585" max="3585" width="13" style="91" customWidth="1"/>
    <col min="3586" max="3587" width="34.7109375" style="91" customWidth="1"/>
    <col min="3588" max="3588" width="3.28515625" style="91" customWidth="1"/>
    <col min="3589" max="3589" width="1.7109375" style="91" customWidth="1"/>
    <col min="3590" max="3591" width="3.28515625" style="91" customWidth="1"/>
    <col min="3592" max="3592" width="1.7109375" style="91" customWidth="1"/>
    <col min="3593" max="3594" width="3.28515625" style="91" customWidth="1"/>
    <col min="3595" max="3595" width="1.7109375" style="91" customWidth="1"/>
    <col min="3596" max="3596" width="3.28515625" style="91" customWidth="1"/>
    <col min="3597" max="3598" width="5.42578125" style="91" customWidth="1"/>
    <col min="3599" max="3602" width="4.28515625" style="91" customWidth="1"/>
    <col min="3603" max="3603" width="16.28515625" style="91" customWidth="1"/>
    <col min="3604" max="3604" width="2.28515625" style="91" customWidth="1"/>
    <col min="3605" max="3840" width="11.42578125" style="91"/>
    <col min="3841" max="3841" width="13" style="91" customWidth="1"/>
    <col min="3842" max="3843" width="34.7109375" style="91" customWidth="1"/>
    <col min="3844" max="3844" width="3.28515625" style="91" customWidth="1"/>
    <col min="3845" max="3845" width="1.7109375" style="91" customWidth="1"/>
    <col min="3846" max="3847" width="3.28515625" style="91" customWidth="1"/>
    <col min="3848" max="3848" width="1.7109375" style="91" customWidth="1"/>
    <col min="3849" max="3850" width="3.28515625" style="91" customWidth="1"/>
    <col min="3851" max="3851" width="1.7109375" style="91" customWidth="1"/>
    <col min="3852" max="3852" width="3.28515625" style="91" customWidth="1"/>
    <col min="3853" max="3854" width="5.42578125" style="91" customWidth="1"/>
    <col min="3855" max="3858" width="4.28515625" style="91" customWidth="1"/>
    <col min="3859" max="3859" width="16.28515625" style="91" customWidth="1"/>
    <col min="3860" max="3860" width="2.28515625" style="91" customWidth="1"/>
    <col min="3861" max="4096" width="11.42578125" style="91"/>
    <col min="4097" max="4097" width="13" style="91" customWidth="1"/>
    <col min="4098" max="4099" width="34.7109375" style="91" customWidth="1"/>
    <col min="4100" max="4100" width="3.28515625" style="91" customWidth="1"/>
    <col min="4101" max="4101" width="1.7109375" style="91" customWidth="1"/>
    <col min="4102" max="4103" width="3.28515625" style="91" customWidth="1"/>
    <col min="4104" max="4104" width="1.7109375" style="91" customWidth="1"/>
    <col min="4105" max="4106" width="3.28515625" style="91" customWidth="1"/>
    <col min="4107" max="4107" width="1.7109375" style="91" customWidth="1"/>
    <col min="4108" max="4108" width="3.28515625" style="91" customWidth="1"/>
    <col min="4109" max="4110" width="5.42578125" style="91" customWidth="1"/>
    <col min="4111" max="4114" width="4.28515625" style="91" customWidth="1"/>
    <col min="4115" max="4115" width="16.28515625" style="91" customWidth="1"/>
    <col min="4116" max="4116" width="2.28515625" style="91" customWidth="1"/>
    <col min="4117" max="4352" width="11.42578125" style="91"/>
    <col min="4353" max="4353" width="13" style="91" customWidth="1"/>
    <col min="4354" max="4355" width="34.7109375" style="91" customWidth="1"/>
    <col min="4356" max="4356" width="3.28515625" style="91" customWidth="1"/>
    <col min="4357" max="4357" width="1.7109375" style="91" customWidth="1"/>
    <col min="4358" max="4359" width="3.28515625" style="91" customWidth="1"/>
    <col min="4360" max="4360" width="1.7109375" style="91" customWidth="1"/>
    <col min="4361" max="4362" width="3.28515625" style="91" customWidth="1"/>
    <col min="4363" max="4363" width="1.7109375" style="91" customWidth="1"/>
    <col min="4364" max="4364" width="3.28515625" style="91" customWidth="1"/>
    <col min="4365" max="4366" width="5.42578125" style="91" customWidth="1"/>
    <col min="4367" max="4370" width="4.28515625" style="91" customWidth="1"/>
    <col min="4371" max="4371" width="16.28515625" style="91" customWidth="1"/>
    <col min="4372" max="4372" width="2.28515625" style="91" customWidth="1"/>
    <col min="4373" max="4608" width="11.42578125" style="91"/>
    <col min="4609" max="4609" width="13" style="91" customWidth="1"/>
    <col min="4610" max="4611" width="34.7109375" style="91" customWidth="1"/>
    <col min="4612" max="4612" width="3.28515625" style="91" customWidth="1"/>
    <col min="4613" max="4613" width="1.7109375" style="91" customWidth="1"/>
    <col min="4614" max="4615" width="3.28515625" style="91" customWidth="1"/>
    <col min="4616" max="4616" width="1.7109375" style="91" customWidth="1"/>
    <col min="4617" max="4618" width="3.28515625" style="91" customWidth="1"/>
    <col min="4619" max="4619" width="1.7109375" style="91" customWidth="1"/>
    <col min="4620" max="4620" width="3.28515625" style="91" customWidth="1"/>
    <col min="4621" max="4622" width="5.42578125" style="91" customWidth="1"/>
    <col min="4623" max="4626" width="4.28515625" style="91" customWidth="1"/>
    <col min="4627" max="4627" width="16.28515625" style="91" customWidth="1"/>
    <col min="4628" max="4628" width="2.28515625" style="91" customWidth="1"/>
    <col min="4629" max="4864" width="11.42578125" style="91"/>
    <col min="4865" max="4865" width="13" style="91" customWidth="1"/>
    <col min="4866" max="4867" width="34.7109375" style="91" customWidth="1"/>
    <col min="4868" max="4868" width="3.28515625" style="91" customWidth="1"/>
    <col min="4869" max="4869" width="1.7109375" style="91" customWidth="1"/>
    <col min="4870" max="4871" width="3.28515625" style="91" customWidth="1"/>
    <col min="4872" max="4872" width="1.7109375" style="91" customWidth="1"/>
    <col min="4873" max="4874" width="3.28515625" style="91" customWidth="1"/>
    <col min="4875" max="4875" width="1.7109375" style="91" customWidth="1"/>
    <col min="4876" max="4876" width="3.28515625" style="91" customWidth="1"/>
    <col min="4877" max="4878" width="5.42578125" style="91" customWidth="1"/>
    <col min="4879" max="4882" width="4.28515625" style="91" customWidth="1"/>
    <col min="4883" max="4883" width="16.28515625" style="91" customWidth="1"/>
    <col min="4884" max="4884" width="2.28515625" style="91" customWidth="1"/>
    <col min="4885" max="5120" width="11.42578125" style="91"/>
    <col min="5121" max="5121" width="13" style="91" customWidth="1"/>
    <col min="5122" max="5123" width="34.7109375" style="91" customWidth="1"/>
    <col min="5124" max="5124" width="3.28515625" style="91" customWidth="1"/>
    <col min="5125" max="5125" width="1.7109375" style="91" customWidth="1"/>
    <col min="5126" max="5127" width="3.28515625" style="91" customWidth="1"/>
    <col min="5128" max="5128" width="1.7109375" style="91" customWidth="1"/>
    <col min="5129" max="5130" width="3.28515625" style="91" customWidth="1"/>
    <col min="5131" max="5131" width="1.7109375" style="91" customWidth="1"/>
    <col min="5132" max="5132" width="3.28515625" style="91" customWidth="1"/>
    <col min="5133" max="5134" width="5.42578125" style="91" customWidth="1"/>
    <col min="5135" max="5138" width="4.28515625" style="91" customWidth="1"/>
    <col min="5139" max="5139" width="16.28515625" style="91" customWidth="1"/>
    <col min="5140" max="5140" width="2.28515625" style="91" customWidth="1"/>
    <col min="5141" max="5376" width="11.42578125" style="91"/>
    <col min="5377" max="5377" width="13" style="91" customWidth="1"/>
    <col min="5378" max="5379" width="34.7109375" style="91" customWidth="1"/>
    <col min="5380" max="5380" width="3.28515625" style="91" customWidth="1"/>
    <col min="5381" max="5381" width="1.7109375" style="91" customWidth="1"/>
    <col min="5382" max="5383" width="3.28515625" style="91" customWidth="1"/>
    <col min="5384" max="5384" width="1.7109375" style="91" customWidth="1"/>
    <col min="5385" max="5386" width="3.28515625" style="91" customWidth="1"/>
    <col min="5387" max="5387" width="1.7109375" style="91" customWidth="1"/>
    <col min="5388" max="5388" width="3.28515625" style="91" customWidth="1"/>
    <col min="5389" max="5390" width="5.42578125" style="91" customWidth="1"/>
    <col min="5391" max="5394" width="4.28515625" style="91" customWidth="1"/>
    <col min="5395" max="5395" width="16.28515625" style="91" customWidth="1"/>
    <col min="5396" max="5396" width="2.28515625" style="91" customWidth="1"/>
    <col min="5397" max="5632" width="11.42578125" style="91"/>
    <col min="5633" max="5633" width="13" style="91" customWidth="1"/>
    <col min="5634" max="5635" width="34.7109375" style="91" customWidth="1"/>
    <col min="5636" max="5636" width="3.28515625" style="91" customWidth="1"/>
    <col min="5637" max="5637" width="1.7109375" style="91" customWidth="1"/>
    <col min="5638" max="5639" width="3.28515625" style="91" customWidth="1"/>
    <col min="5640" max="5640" width="1.7109375" style="91" customWidth="1"/>
    <col min="5641" max="5642" width="3.28515625" style="91" customWidth="1"/>
    <col min="5643" max="5643" width="1.7109375" style="91" customWidth="1"/>
    <col min="5644" max="5644" width="3.28515625" style="91" customWidth="1"/>
    <col min="5645" max="5646" width="5.42578125" style="91" customWidth="1"/>
    <col min="5647" max="5650" width="4.28515625" style="91" customWidth="1"/>
    <col min="5651" max="5651" width="16.28515625" style="91" customWidth="1"/>
    <col min="5652" max="5652" width="2.28515625" style="91" customWidth="1"/>
    <col min="5653" max="5888" width="11.42578125" style="91"/>
    <col min="5889" max="5889" width="13" style="91" customWidth="1"/>
    <col min="5890" max="5891" width="34.7109375" style="91" customWidth="1"/>
    <col min="5892" max="5892" width="3.28515625" style="91" customWidth="1"/>
    <col min="5893" max="5893" width="1.7109375" style="91" customWidth="1"/>
    <col min="5894" max="5895" width="3.28515625" style="91" customWidth="1"/>
    <col min="5896" max="5896" width="1.7109375" style="91" customWidth="1"/>
    <col min="5897" max="5898" width="3.28515625" style="91" customWidth="1"/>
    <col min="5899" max="5899" width="1.7109375" style="91" customWidth="1"/>
    <col min="5900" max="5900" width="3.28515625" style="91" customWidth="1"/>
    <col min="5901" max="5902" width="5.42578125" style="91" customWidth="1"/>
    <col min="5903" max="5906" width="4.28515625" style="91" customWidth="1"/>
    <col min="5907" max="5907" width="16.28515625" style="91" customWidth="1"/>
    <col min="5908" max="5908" width="2.28515625" style="91" customWidth="1"/>
    <col min="5909" max="6144" width="11.42578125" style="91"/>
    <col min="6145" max="6145" width="13" style="91" customWidth="1"/>
    <col min="6146" max="6147" width="34.7109375" style="91" customWidth="1"/>
    <col min="6148" max="6148" width="3.28515625" style="91" customWidth="1"/>
    <col min="6149" max="6149" width="1.7109375" style="91" customWidth="1"/>
    <col min="6150" max="6151" width="3.28515625" style="91" customWidth="1"/>
    <col min="6152" max="6152" width="1.7109375" style="91" customWidth="1"/>
    <col min="6153" max="6154" width="3.28515625" style="91" customWidth="1"/>
    <col min="6155" max="6155" width="1.7109375" style="91" customWidth="1"/>
    <col min="6156" max="6156" width="3.28515625" style="91" customWidth="1"/>
    <col min="6157" max="6158" width="5.42578125" style="91" customWidth="1"/>
    <col min="6159" max="6162" width="4.28515625" style="91" customWidth="1"/>
    <col min="6163" max="6163" width="16.28515625" style="91" customWidth="1"/>
    <col min="6164" max="6164" width="2.28515625" style="91" customWidth="1"/>
    <col min="6165" max="6400" width="11.42578125" style="91"/>
    <col min="6401" max="6401" width="13" style="91" customWidth="1"/>
    <col min="6402" max="6403" width="34.7109375" style="91" customWidth="1"/>
    <col min="6404" max="6404" width="3.28515625" style="91" customWidth="1"/>
    <col min="6405" max="6405" width="1.7109375" style="91" customWidth="1"/>
    <col min="6406" max="6407" width="3.28515625" style="91" customWidth="1"/>
    <col min="6408" max="6408" width="1.7109375" style="91" customWidth="1"/>
    <col min="6409" max="6410" width="3.28515625" style="91" customWidth="1"/>
    <col min="6411" max="6411" width="1.7109375" style="91" customWidth="1"/>
    <col min="6412" max="6412" width="3.28515625" style="91" customWidth="1"/>
    <col min="6413" max="6414" width="5.42578125" style="91" customWidth="1"/>
    <col min="6415" max="6418" width="4.28515625" style="91" customWidth="1"/>
    <col min="6419" max="6419" width="16.28515625" style="91" customWidth="1"/>
    <col min="6420" max="6420" width="2.28515625" style="91" customWidth="1"/>
    <col min="6421" max="6656" width="11.42578125" style="91"/>
    <col min="6657" max="6657" width="13" style="91" customWidth="1"/>
    <col min="6658" max="6659" width="34.7109375" style="91" customWidth="1"/>
    <col min="6660" max="6660" width="3.28515625" style="91" customWidth="1"/>
    <col min="6661" max="6661" width="1.7109375" style="91" customWidth="1"/>
    <col min="6662" max="6663" width="3.28515625" style="91" customWidth="1"/>
    <col min="6664" max="6664" width="1.7109375" style="91" customWidth="1"/>
    <col min="6665" max="6666" width="3.28515625" style="91" customWidth="1"/>
    <col min="6667" max="6667" width="1.7109375" style="91" customWidth="1"/>
    <col min="6668" max="6668" width="3.28515625" style="91" customWidth="1"/>
    <col min="6669" max="6670" width="5.42578125" style="91" customWidth="1"/>
    <col min="6671" max="6674" width="4.28515625" style="91" customWidth="1"/>
    <col min="6675" max="6675" width="16.28515625" style="91" customWidth="1"/>
    <col min="6676" max="6676" width="2.28515625" style="91" customWidth="1"/>
    <col min="6677" max="6912" width="11.42578125" style="91"/>
    <col min="6913" max="6913" width="13" style="91" customWidth="1"/>
    <col min="6914" max="6915" width="34.7109375" style="91" customWidth="1"/>
    <col min="6916" max="6916" width="3.28515625" style="91" customWidth="1"/>
    <col min="6917" max="6917" width="1.7109375" style="91" customWidth="1"/>
    <col min="6918" max="6919" width="3.28515625" style="91" customWidth="1"/>
    <col min="6920" max="6920" width="1.7109375" style="91" customWidth="1"/>
    <col min="6921" max="6922" width="3.28515625" style="91" customWidth="1"/>
    <col min="6923" max="6923" width="1.7109375" style="91" customWidth="1"/>
    <col min="6924" max="6924" width="3.28515625" style="91" customWidth="1"/>
    <col min="6925" max="6926" width="5.42578125" style="91" customWidth="1"/>
    <col min="6927" max="6930" width="4.28515625" style="91" customWidth="1"/>
    <col min="6931" max="6931" width="16.28515625" style="91" customWidth="1"/>
    <col min="6932" max="6932" width="2.28515625" style="91" customWidth="1"/>
    <col min="6933" max="7168" width="11.42578125" style="91"/>
    <col min="7169" max="7169" width="13" style="91" customWidth="1"/>
    <col min="7170" max="7171" width="34.7109375" style="91" customWidth="1"/>
    <col min="7172" max="7172" width="3.28515625" style="91" customWidth="1"/>
    <col min="7173" max="7173" width="1.7109375" style="91" customWidth="1"/>
    <col min="7174" max="7175" width="3.28515625" style="91" customWidth="1"/>
    <col min="7176" max="7176" width="1.7109375" style="91" customWidth="1"/>
    <col min="7177" max="7178" width="3.28515625" style="91" customWidth="1"/>
    <col min="7179" max="7179" width="1.7109375" style="91" customWidth="1"/>
    <col min="7180" max="7180" width="3.28515625" style="91" customWidth="1"/>
    <col min="7181" max="7182" width="5.42578125" style="91" customWidth="1"/>
    <col min="7183" max="7186" width="4.28515625" style="91" customWidth="1"/>
    <col min="7187" max="7187" width="16.28515625" style="91" customWidth="1"/>
    <col min="7188" max="7188" width="2.28515625" style="91" customWidth="1"/>
    <col min="7189" max="7424" width="11.42578125" style="91"/>
    <col min="7425" max="7425" width="13" style="91" customWidth="1"/>
    <col min="7426" max="7427" width="34.7109375" style="91" customWidth="1"/>
    <col min="7428" max="7428" width="3.28515625" style="91" customWidth="1"/>
    <col min="7429" max="7429" width="1.7109375" style="91" customWidth="1"/>
    <col min="7430" max="7431" width="3.28515625" style="91" customWidth="1"/>
    <col min="7432" max="7432" width="1.7109375" style="91" customWidth="1"/>
    <col min="7433" max="7434" width="3.28515625" style="91" customWidth="1"/>
    <col min="7435" max="7435" width="1.7109375" style="91" customWidth="1"/>
    <col min="7436" max="7436" width="3.28515625" style="91" customWidth="1"/>
    <col min="7437" max="7438" width="5.42578125" style="91" customWidth="1"/>
    <col min="7439" max="7442" width="4.28515625" style="91" customWidth="1"/>
    <col min="7443" max="7443" width="16.28515625" style="91" customWidth="1"/>
    <col min="7444" max="7444" width="2.28515625" style="91" customWidth="1"/>
    <col min="7445" max="7680" width="11.42578125" style="91"/>
    <col min="7681" max="7681" width="13" style="91" customWidth="1"/>
    <col min="7682" max="7683" width="34.7109375" style="91" customWidth="1"/>
    <col min="7684" max="7684" width="3.28515625" style="91" customWidth="1"/>
    <col min="7685" max="7685" width="1.7109375" style="91" customWidth="1"/>
    <col min="7686" max="7687" width="3.28515625" style="91" customWidth="1"/>
    <col min="7688" max="7688" width="1.7109375" style="91" customWidth="1"/>
    <col min="7689" max="7690" width="3.28515625" style="91" customWidth="1"/>
    <col min="7691" max="7691" width="1.7109375" style="91" customWidth="1"/>
    <col min="7692" max="7692" width="3.28515625" style="91" customWidth="1"/>
    <col min="7693" max="7694" width="5.42578125" style="91" customWidth="1"/>
    <col min="7695" max="7698" width="4.28515625" style="91" customWidth="1"/>
    <col min="7699" max="7699" width="16.28515625" style="91" customWidth="1"/>
    <col min="7700" max="7700" width="2.28515625" style="91" customWidth="1"/>
    <col min="7701" max="7936" width="11.42578125" style="91"/>
    <col min="7937" max="7937" width="13" style="91" customWidth="1"/>
    <col min="7938" max="7939" width="34.7109375" style="91" customWidth="1"/>
    <col min="7940" max="7940" width="3.28515625" style="91" customWidth="1"/>
    <col min="7941" max="7941" width="1.7109375" style="91" customWidth="1"/>
    <col min="7942" max="7943" width="3.28515625" style="91" customWidth="1"/>
    <col min="7944" max="7944" width="1.7109375" style="91" customWidth="1"/>
    <col min="7945" max="7946" width="3.28515625" style="91" customWidth="1"/>
    <col min="7947" max="7947" width="1.7109375" style="91" customWidth="1"/>
    <col min="7948" max="7948" width="3.28515625" style="91" customWidth="1"/>
    <col min="7949" max="7950" width="5.42578125" style="91" customWidth="1"/>
    <col min="7951" max="7954" width="4.28515625" style="91" customWidth="1"/>
    <col min="7955" max="7955" width="16.28515625" style="91" customWidth="1"/>
    <col min="7956" max="7956" width="2.28515625" style="91" customWidth="1"/>
    <col min="7957" max="8192" width="11.42578125" style="91"/>
    <col min="8193" max="8193" width="13" style="91" customWidth="1"/>
    <col min="8194" max="8195" width="34.7109375" style="91" customWidth="1"/>
    <col min="8196" max="8196" width="3.28515625" style="91" customWidth="1"/>
    <col min="8197" max="8197" width="1.7109375" style="91" customWidth="1"/>
    <col min="8198" max="8199" width="3.28515625" style="91" customWidth="1"/>
    <col min="8200" max="8200" width="1.7109375" style="91" customWidth="1"/>
    <col min="8201" max="8202" width="3.28515625" style="91" customWidth="1"/>
    <col min="8203" max="8203" width="1.7109375" style="91" customWidth="1"/>
    <col min="8204" max="8204" width="3.28515625" style="91" customWidth="1"/>
    <col min="8205" max="8206" width="5.42578125" style="91" customWidth="1"/>
    <col min="8207" max="8210" width="4.28515625" style="91" customWidth="1"/>
    <col min="8211" max="8211" width="16.28515625" style="91" customWidth="1"/>
    <col min="8212" max="8212" width="2.28515625" style="91" customWidth="1"/>
    <col min="8213" max="8448" width="11.42578125" style="91"/>
    <col min="8449" max="8449" width="13" style="91" customWidth="1"/>
    <col min="8450" max="8451" width="34.7109375" style="91" customWidth="1"/>
    <col min="8452" max="8452" width="3.28515625" style="91" customWidth="1"/>
    <col min="8453" max="8453" width="1.7109375" style="91" customWidth="1"/>
    <col min="8454" max="8455" width="3.28515625" style="91" customWidth="1"/>
    <col min="8456" max="8456" width="1.7109375" style="91" customWidth="1"/>
    <col min="8457" max="8458" width="3.28515625" style="91" customWidth="1"/>
    <col min="8459" max="8459" width="1.7109375" style="91" customWidth="1"/>
    <col min="8460" max="8460" width="3.28515625" style="91" customWidth="1"/>
    <col min="8461" max="8462" width="5.42578125" style="91" customWidth="1"/>
    <col min="8463" max="8466" width="4.28515625" style="91" customWidth="1"/>
    <col min="8467" max="8467" width="16.28515625" style="91" customWidth="1"/>
    <col min="8468" max="8468" width="2.28515625" style="91" customWidth="1"/>
    <col min="8469" max="8704" width="11.42578125" style="91"/>
    <col min="8705" max="8705" width="13" style="91" customWidth="1"/>
    <col min="8706" max="8707" width="34.7109375" style="91" customWidth="1"/>
    <col min="8708" max="8708" width="3.28515625" style="91" customWidth="1"/>
    <col min="8709" max="8709" width="1.7109375" style="91" customWidth="1"/>
    <col min="8710" max="8711" width="3.28515625" style="91" customWidth="1"/>
    <col min="8712" max="8712" width="1.7109375" style="91" customWidth="1"/>
    <col min="8713" max="8714" width="3.28515625" style="91" customWidth="1"/>
    <col min="8715" max="8715" width="1.7109375" style="91" customWidth="1"/>
    <col min="8716" max="8716" width="3.28515625" style="91" customWidth="1"/>
    <col min="8717" max="8718" width="5.42578125" style="91" customWidth="1"/>
    <col min="8719" max="8722" width="4.28515625" style="91" customWidth="1"/>
    <col min="8723" max="8723" width="16.28515625" style="91" customWidth="1"/>
    <col min="8724" max="8724" width="2.28515625" style="91" customWidth="1"/>
    <col min="8725" max="8960" width="11.42578125" style="91"/>
    <col min="8961" max="8961" width="13" style="91" customWidth="1"/>
    <col min="8962" max="8963" width="34.7109375" style="91" customWidth="1"/>
    <col min="8964" max="8964" width="3.28515625" style="91" customWidth="1"/>
    <col min="8965" max="8965" width="1.7109375" style="91" customWidth="1"/>
    <col min="8966" max="8967" width="3.28515625" style="91" customWidth="1"/>
    <col min="8968" max="8968" width="1.7109375" style="91" customWidth="1"/>
    <col min="8969" max="8970" width="3.28515625" style="91" customWidth="1"/>
    <col min="8971" max="8971" width="1.7109375" style="91" customWidth="1"/>
    <col min="8972" max="8972" width="3.28515625" style="91" customWidth="1"/>
    <col min="8973" max="8974" width="5.42578125" style="91" customWidth="1"/>
    <col min="8975" max="8978" width="4.28515625" style="91" customWidth="1"/>
    <col min="8979" max="8979" width="16.28515625" style="91" customWidth="1"/>
    <col min="8980" max="8980" width="2.28515625" style="91" customWidth="1"/>
    <col min="8981" max="9216" width="11.42578125" style="91"/>
    <col min="9217" max="9217" width="13" style="91" customWidth="1"/>
    <col min="9218" max="9219" width="34.7109375" style="91" customWidth="1"/>
    <col min="9220" max="9220" width="3.28515625" style="91" customWidth="1"/>
    <col min="9221" max="9221" width="1.7109375" style="91" customWidth="1"/>
    <col min="9222" max="9223" width="3.28515625" style="91" customWidth="1"/>
    <col min="9224" max="9224" width="1.7109375" style="91" customWidth="1"/>
    <col min="9225" max="9226" width="3.28515625" style="91" customWidth="1"/>
    <col min="9227" max="9227" width="1.7109375" style="91" customWidth="1"/>
    <col min="9228" max="9228" width="3.28515625" style="91" customWidth="1"/>
    <col min="9229" max="9230" width="5.42578125" style="91" customWidth="1"/>
    <col min="9231" max="9234" width="4.28515625" style="91" customWidth="1"/>
    <col min="9235" max="9235" width="16.28515625" style="91" customWidth="1"/>
    <col min="9236" max="9236" width="2.28515625" style="91" customWidth="1"/>
    <col min="9237" max="9472" width="11.42578125" style="91"/>
    <col min="9473" max="9473" width="13" style="91" customWidth="1"/>
    <col min="9474" max="9475" width="34.7109375" style="91" customWidth="1"/>
    <col min="9476" max="9476" width="3.28515625" style="91" customWidth="1"/>
    <col min="9477" max="9477" width="1.7109375" style="91" customWidth="1"/>
    <col min="9478" max="9479" width="3.28515625" style="91" customWidth="1"/>
    <col min="9480" max="9480" width="1.7109375" style="91" customWidth="1"/>
    <col min="9481" max="9482" width="3.28515625" style="91" customWidth="1"/>
    <col min="9483" max="9483" width="1.7109375" style="91" customWidth="1"/>
    <col min="9484" max="9484" width="3.28515625" style="91" customWidth="1"/>
    <col min="9485" max="9486" width="5.42578125" style="91" customWidth="1"/>
    <col min="9487" max="9490" width="4.28515625" style="91" customWidth="1"/>
    <col min="9491" max="9491" width="16.28515625" style="91" customWidth="1"/>
    <col min="9492" max="9492" width="2.28515625" style="91" customWidth="1"/>
    <col min="9493" max="9728" width="11.42578125" style="91"/>
    <col min="9729" max="9729" width="13" style="91" customWidth="1"/>
    <col min="9730" max="9731" width="34.7109375" style="91" customWidth="1"/>
    <col min="9732" max="9732" width="3.28515625" style="91" customWidth="1"/>
    <col min="9733" max="9733" width="1.7109375" style="91" customWidth="1"/>
    <col min="9734" max="9735" width="3.28515625" style="91" customWidth="1"/>
    <col min="9736" max="9736" width="1.7109375" style="91" customWidth="1"/>
    <col min="9737" max="9738" width="3.28515625" style="91" customWidth="1"/>
    <col min="9739" max="9739" width="1.7109375" style="91" customWidth="1"/>
    <col min="9740" max="9740" width="3.28515625" style="91" customWidth="1"/>
    <col min="9741" max="9742" width="5.42578125" style="91" customWidth="1"/>
    <col min="9743" max="9746" width="4.28515625" style="91" customWidth="1"/>
    <col min="9747" max="9747" width="16.28515625" style="91" customWidth="1"/>
    <col min="9748" max="9748" width="2.28515625" style="91" customWidth="1"/>
    <col min="9749" max="9984" width="11.42578125" style="91"/>
    <col min="9985" max="9985" width="13" style="91" customWidth="1"/>
    <col min="9986" max="9987" width="34.7109375" style="91" customWidth="1"/>
    <col min="9988" max="9988" width="3.28515625" style="91" customWidth="1"/>
    <col min="9989" max="9989" width="1.7109375" style="91" customWidth="1"/>
    <col min="9990" max="9991" width="3.28515625" style="91" customWidth="1"/>
    <col min="9992" max="9992" width="1.7109375" style="91" customWidth="1"/>
    <col min="9993" max="9994" width="3.28515625" style="91" customWidth="1"/>
    <col min="9995" max="9995" width="1.7109375" style="91" customWidth="1"/>
    <col min="9996" max="9996" width="3.28515625" style="91" customWidth="1"/>
    <col min="9997" max="9998" width="5.42578125" style="91" customWidth="1"/>
    <col min="9999" max="10002" width="4.28515625" style="91" customWidth="1"/>
    <col min="10003" max="10003" width="16.28515625" style="91" customWidth="1"/>
    <col min="10004" max="10004" width="2.28515625" style="91" customWidth="1"/>
    <col min="10005" max="10240" width="11.42578125" style="91"/>
    <col min="10241" max="10241" width="13" style="91" customWidth="1"/>
    <col min="10242" max="10243" width="34.7109375" style="91" customWidth="1"/>
    <col min="10244" max="10244" width="3.28515625" style="91" customWidth="1"/>
    <col min="10245" max="10245" width="1.7109375" style="91" customWidth="1"/>
    <col min="10246" max="10247" width="3.28515625" style="91" customWidth="1"/>
    <col min="10248" max="10248" width="1.7109375" style="91" customWidth="1"/>
    <col min="10249" max="10250" width="3.28515625" style="91" customWidth="1"/>
    <col min="10251" max="10251" width="1.7109375" style="91" customWidth="1"/>
    <col min="10252" max="10252" width="3.28515625" style="91" customWidth="1"/>
    <col min="10253" max="10254" width="5.42578125" style="91" customWidth="1"/>
    <col min="10255" max="10258" width="4.28515625" style="91" customWidth="1"/>
    <col min="10259" max="10259" width="16.28515625" style="91" customWidth="1"/>
    <col min="10260" max="10260" width="2.28515625" style="91" customWidth="1"/>
    <col min="10261" max="10496" width="11.42578125" style="91"/>
    <col min="10497" max="10497" width="13" style="91" customWidth="1"/>
    <col min="10498" max="10499" width="34.7109375" style="91" customWidth="1"/>
    <col min="10500" max="10500" width="3.28515625" style="91" customWidth="1"/>
    <col min="10501" max="10501" width="1.7109375" style="91" customWidth="1"/>
    <col min="10502" max="10503" width="3.28515625" style="91" customWidth="1"/>
    <col min="10504" max="10504" width="1.7109375" style="91" customWidth="1"/>
    <col min="10505" max="10506" width="3.28515625" style="91" customWidth="1"/>
    <col min="10507" max="10507" width="1.7109375" style="91" customWidth="1"/>
    <col min="10508" max="10508" width="3.28515625" style="91" customWidth="1"/>
    <col min="10509" max="10510" width="5.42578125" style="91" customWidth="1"/>
    <col min="10511" max="10514" width="4.28515625" style="91" customWidth="1"/>
    <col min="10515" max="10515" width="16.28515625" style="91" customWidth="1"/>
    <col min="10516" max="10516" width="2.28515625" style="91" customWidth="1"/>
    <col min="10517" max="10752" width="11.42578125" style="91"/>
    <col min="10753" max="10753" width="13" style="91" customWidth="1"/>
    <col min="10754" max="10755" width="34.7109375" style="91" customWidth="1"/>
    <col min="10756" max="10756" width="3.28515625" style="91" customWidth="1"/>
    <col min="10757" max="10757" width="1.7109375" style="91" customWidth="1"/>
    <col min="10758" max="10759" width="3.28515625" style="91" customWidth="1"/>
    <col min="10760" max="10760" width="1.7109375" style="91" customWidth="1"/>
    <col min="10761" max="10762" width="3.28515625" style="91" customWidth="1"/>
    <col min="10763" max="10763" width="1.7109375" style="91" customWidth="1"/>
    <col min="10764" max="10764" width="3.28515625" style="91" customWidth="1"/>
    <col min="10765" max="10766" width="5.42578125" style="91" customWidth="1"/>
    <col min="10767" max="10770" width="4.28515625" style="91" customWidth="1"/>
    <col min="10771" max="10771" width="16.28515625" style="91" customWidth="1"/>
    <col min="10772" max="10772" width="2.28515625" style="91" customWidth="1"/>
    <col min="10773" max="11008" width="11.42578125" style="91"/>
    <col min="11009" max="11009" width="13" style="91" customWidth="1"/>
    <col min="11010" max="11011" width="34.7109375" style="91" customWidth="1"/>
    <col min="11012" max="11012" width="3.28515625" style="91" customWidth="1"/>
    <col min="11013" max="11013" width="1.7109375" style="91" customWidth="1"/>
    <col min="11014" max="11015" width="3.28515625" style="91" customWidth="1"/>
    <col min="11016" max="11016" width="1.7109375" style="91" customWidth="1"/>
    <col min="11017" max="11018" width="3.28515625" style="91" customWidth="1"/>
    <col min="11019" max="11019" width="1.7109375" style="91" customWidth="1"/>
    <col min="11020" max="11020" width="3.28515625" style="91" customWidth="1"/>
    <col min="11021" max="11022" width="5.42578125" style="91" customWidth="1"/>
    <col min="11023" max="11026" width="4.28515625" style="91" customWidth="1"/>
    <col min="11027" max="11027" width="16.28515625" style="91" customWidth="1"/>
    <col min="11028" max="11028" width="2.28515625" style="91" customWidth="1"/>
    <col min="11029" max="11264" width="11.42578125" style="91"/>
    <col min="11265" max="11265" width="13" style="91" customWidth="1"/>
    <col min="11266" max="11267" width="34.7109375" style="91" customWidth="1"/>
    <col min="11268" max="11268" width="3.28515625" style="91" customWidth="1"/>
    <col min="11269" max="11269" width="1.7109375" style="91" customWidth="1"/>
    <col min="11270" max="11271" width="3.28515625" style="91" customWidth="1"/>
    <col min="11272" max="11272" width="1.7109375" style="91" customWidth="1"/>
    <col min="11273" max="11274" width="3.28515625" style="91" customWidth="1"/>
    <col min="11275" max="11275" width="1.7109375" style="91" customWidth="1"/>
    <col min="11276" max="11276" width="3.28515625" style="91" customWidth="1"/>
    <col min="11277" max="11278" width="5.42578125" style="91" customWidth="1"/>
    <col min="11279" max="11282" width="4.28515625" style="91" customWidth="1"/>
    <col min="11283" max="11283" width="16.28515625" style="91" customWidth="1"/>
    <col min="11284" max="11284" width="2.28515625" style="91" customWidth="1"/>
    <col min="11285" max="11520" width="11.42578125" style="91"/>
    <col min="11521" max="11521" width="13" style="91" customWidth="1"/>
    <col min="11522" max="11523" width="34.7109375" style="91" customWidth="1"/>
    <col min="11524" max="11524" width="3.28515625" style="91" customWidth="1"/>
    <col min="11525" max="11525" width="1.7109375" style="91" customWidth="1"/>
    <col min="11526" max="11527" width="3.28515625" style="91" customWidth="1"/>
    <col min="11528" max="11528" width="1.7109375" style="91" customWidth="1"/>
    <col min="11529" max="11530" width="3.28515625" style="91" customWidth="1"/>
    <col min="11531" max="11531" width="1.7109375" style="91" customWidth="1"/>
    <col min="11532" max="11532" width="3.28515625" style="91" customWidth="1"/>
    <col min="11533" max="11534" width="5.42578125" style="91" customWidth="1"/>
    <col min="11535" max="11538" width="4.28515625" style="91" customWidth="1"/>
    <col min="11539" max="11539" width="16.28515625" style="91" customWidth="1"/>
    <col min="11540" max="11540" width="2.28515625" style="91" customWidth="1"/>
    <col min="11541" max="11776" width="11.42578125" style="91"/>
    <col min="11777" max="11777" width="13" style="91" customWidth="1"/>
    <col min="11778" max="11779" width="34.7109375" style="91" customWidth="1"/>
    <col min="11780" max="11780" width="3.28515625" style="91" customWidth="1"/>
    <col min="11781" max="11781" width="1.7109375" style="91" customWidth="1"/>
    <col min="11782" max="11783" width="3.28515625" style="91" customWidth="1"/>
    <col min="11784" max="11784" width="1.7109375" style="91" customWidth="1"/>
    <col min="11785" max="11786" width="3.28515625" style="91" customWidth="1"/>
    <col min="11787" max="11787" width="1.7109375" style="91" customWidth="1"/>
    <col min="11788" max="11788" width="3.28515625" style="91" customWidth="1"/>
    <col min="11789" max="11790" width="5.42578125" style="91" customWidth="1"/>
    <col min="11791" max="11794" width="4.28515625" style="91" customWidth="1"/>
    <col min="11795" max="11795" width="16.28515625" style="91" customWidth="1"/>
    <col min="11796" max="11796" width="2.28515625" style="91" customWidth="1"/>
    <col min="11797" max="12032" width="11.42578125" style="91"/>
    <col min="12033" max="12033" width="13" style="91" customWidth="1"/>
    <col min="12034" max="12035" width="34.7109375" style="91" customWidth="1"/>
    <col min="12036" max="12036" width="3.28515625" style="91" customWidth="1"/>
    <col min="12037" max="12037" width="1.7109375" style="91" customWidth="1"/>
    <col min="12038" max="12039" width="3.28515625" style="91" customWidth="1"/>
    <col min="12040" max="12040" width="1.7109375" style="91" customWidth="1"/>
    <col min="12041" max="12042" width="3.28515625" style="91" customWidth="1"/>
    <col min="12043" max="12043" width="1.7109375" style="91" customWidth="1"/>
    <col min="12044" max="12044" width="3.28515625" style="91" customWidth="1"/>
    <col min="12045" max="12046" width="5.42578125" style="91" customWidth="1"/>
    <col min="12047" max="12050" width="4.28515625" style="91" customWidth="1"/>
    <col min="12051" max="12051" width="16.28515625" style="91" customWidth="1"/>
    <col min="12052" max="12052" width="2.28515625" style="91" customWidth="1"/>
    <col min="12053" max="12288" width="11.42578125" style="91"/>
    <col min="12289" max="12289" width="13" style="91" customWidth="1"/>
    <col min="12290" max="12291" width="34.7109375" style="91" customWidth="1"/>
    <col min="12292" max="12292" width="3.28515625" style="91" customWidth="1"/>
    <col min="12293" max="12293" width="1.7109375" style="91" customWidth="1"/>
    <col min="12294" max="12295" width="3.28515625" style="91" customWidth="1"/>
    <col min="12296" max="12296" width="1.7109375" style="91" customWidth="1"/>
    <col min="12297" max="12298" width="3.28515625" style="91" customWidth="1"/>
    <col min="12299" max="12299" width="1.7109375" style="91" customWidth="1"/>
    <col min="12300" max="12300" width="3.28515625" style="91" customWidth="1"/>
    <col min="12301" max="12302" width="5.42578125" style="91" customWidth="1"/>
    <col min="12303" max="12306" width="4.28515625" style="91" customWidth="1"/>
    <col min="12307" max="12307" width="16.28515625" style="91" customWidth="1"/>
    <col min="12308" max="12308" width="2.28515625" style="91" customWidth="1"/>
    <col min="12309" max="12544" width="11.42578125" style="91"/>
    <col min="12545" max="12545" width="13" style="91" customWidth="1"/>
    <col min="12546" max="12547" width="34.7109375" style="91" customWidth="1"/>
    <col min="12548" max="12548" width="3.28515625" style="91" customWidth="1"/>
    <col min="12549" max="12549" width="1.7109375" style="91" customWidth="1"/>
    <col min="12550" max="12551" width="3.28515625" style="91" customWidth="1"/>
    <col min="12552" max="12552" width="1.7109375" style="91" customWidth="1"/>
    <col min="12553" max="12554" width="3.28515625" style="91" customWidth="1"/>
    <col min="12555" max="12555" width="1.7109375" style="91" customWidth="1"/>
    <col min="12556" max="12556" width="3.28515625" style="91" customWidth="1"/>
    <col min="12557" max="12558" width="5.42578125" style="91" customWidth="1"/>
    <col min="12559" max="12562" width="4.28515625" style="91" customWidth="1"/>
    <col min="12563" max="12563" width="16.28515625" style="91" customWidth="1"/>
    <col min="12564" max="12564" width="2.28515625" style="91" customWidth="1"/>
    <col min="12565" max="12800" width="11.42578125" style="91"/>
    <col min="12801" max="12801" width="13" style="91" customWidth="1"/>
    <col min="12802" max="12803" width="34.7109375" style="91" customWidth="1"/>
    <col min="12804" max="12804" width="3.28515625" style="91" customWidth="1"/>
    <col min="12805" max="12805" width="1.7109375" style="91" customWidth="1"/>
    <col min="12806" max="12807" width="3.28515625" style="91" customWidth="1"/>
    <col min="12808" max="12808" width="1.7109375" style="91" customWidth="1"/>
    <col min="12809" max="12810" width="3.28515625" style="91" customWidth="1"/>
    <col min="12811" max="12811" width="1.7109375" style="91" customWidth="1"/>
    <col min="12812" max="12812" width="3.28515625" style="91" customWidth="1"/>
    <col min="12813" max="12814" width="5.42578125" style="91" customWidth="1"/>
    <col min="12815" max="12818" width="4.28515625" style="91" customWidth="1"/>
    <col min="12819" max="12819" width="16.28515625" style="91" customWidth="1"/>
    <col min="12820" max="12820" width="2.28515625" style="91" customWidth="1"/>
    <col min="12821" max="13056" width="11.42578125" style="91"/>
    <col min="13057" max="13057" width="13" style="91" customWidth="1"/>
    <col min="13058" max="13059" width="34.7109375" style="91" customWidth="1"/>
    <col min="13060" max="13060" width="3.28515625" style="91" customWidth="1"/>
    <col min="13061" max="13061" width="1.7109375" style="91" customWidth="1"/>
    <col min="13062" max="13063" width="3.28515625" style="91" customWidth="1"/>
    <col min="13064" max="13064" width="1.7109375" style="91" customWidth="1"/>
    <col min="13065" max="13066" width="3.28515625" style="91" customWidth="1"/>
    <col min="13067" max="13067" width="1.7109375" style="91" customWidth="1"/>
    <col min="13068" max="13068" width="3.28515625" style="91" customWidth="1"/>
    <col min="13069" max="13070" width="5.42578125" style="91" customWidth="1"/>
    <col min="13071" max="13074" width="4.28515625" style="91" customWidth="1"/>
    <col min="13075" max="13075" width="16.28515625" style="91" customWidth="1"/>
    <col min="13076" max="13076" width="2.28515625" style="91" customWidth="1"/>
    <col min="13077" max="13312" width="11.42578125" style="91"/>
    <col min="13313" max="13313" width="13" style="91" customWidth="1"/>
    <col min="13314" max="13315" width="34.7109375" style="91" customWidth="1"/>
    <col min="13316" max="13316" width="3.28515625" style="91" customWidth="1"/>
    <col min="13317" max="13317" width="1.7109375" style="91" customWidth="1"/>
    <col min="13318" max="13319" width="3.28515625" style="91" customWidth="1"/>
    <col min="13320" max="13320" width="1.7109375" style="91" customWidth="1"/>
    <col min="13321" max="13322" width="3.28515625" style="91" customWidth="1"/>
    <col min="13323" max="13323" width="1.7109375" style="91" customWidth="1"/>
    <col min="13324" max="13324" width="3.28515625" style="91" customWidth="1"/>
    <col min="13325" max="13326" width="5.42578125" style="91" customWidth="1"/>
    <col min="13327" max="13330" width="4.28515625" style="91" customWidth="1"/>
    <col min="13331" max="13331" width="16.28515625" style="91" customWidth="1"/>
    <col min="13332" max="13332" width="2.28515625" style="91" customWidth="1"/>
    <col min="13333" max="13568" width="11.42578125" style="91"/>
    <col min="13569" max="13569" width="13" style="91" customWidth="1"/>
    <col min="13570" max="13571" width="34.7109375" style="91" customWidth="1"/>
    <col min="13572" max="13572" width="3.28515625" style="91" customWidth="1"/>
    <col min="13573" max="13573" width="1.7109375" style="91" customWidth="1"/>
    <col min="13574" max="13575" width="3.28515625" style="91" customWidth="1"/>
    <col min="13576" max="13576" width="1.7109375" style="91" customWidth="1"/>
    <col min="13577" max="13578" width="3.28515625" style="91" customWidth="1"/>
    <col min="13579" max="13579" width="1.7109375" style="91" customWidth="1"/>
    <col min="13580" max="13580" width="3.28515625" style="91" customWidth="1"/>
    <col min="13581" max="13582" width="5.42578125" style="91" customWidth="1"/>
    <col min="13583" max="13586" width="4.28515625" style="91" customWidth="1"/>
    <col min="13587" max="13587" width="16.28515625" style="91" customWidth="1"/>
    <col min="13588" max="13588" width="2.28515625" style="91" customWidth="1"/>
    <col min="13589" max="13824" width="11.42578125" style="91"/>
    <col min="13825" max="13825" width="13" style="91" customWidth="1"/>
    <col min="13826" max="13827" width="34.7109375" style="91" customWidth="1"/>
    <col min="13828" max="13828" width="3.28515625" style="91" customWidth="1"/>
    <col min="13829" max="13829" width="1.7109375" style="91" customWidth="1"/>
    <col min="13830" max="13831" width="3.28515625" style="91" customWidth="1"/>
    <col min="13832" max="13832" width="1.7109375" style="91" customWidth="1"/>
    <col min="13833" max="13834" width="3.28515625" style="91" customWidth="1"/>
    <col min="13835" max="13835" width="1.7109375" style="91" customWidth="1"/>
    <col min="13836" max="13836" width="3.28515625" style="91" customWidth="1"/>
    <col min="13837" max="13838" width="5.42578125" style="91" customWidth="1"/>
    <col min="13839" max="13842" width="4.28515625" style="91" customWidth="1"/>
    <col min="13843" max="13843" width="16.28515625" style="91" customWidth="1"/>
    <col min="13844" max="13844" width="2.28515625" style="91" customWidth="1"/>
    <col min="13845" max="14080" width="11.42578125" style="91"/>
    <col min="14081" max="14081" width="13" style="91" customWidth="1"/>
    <col min="14082" max="14083" width="34.7109375" style="91" customWidth="1"/>
    <col min="14084" max="14084" width="3.28515625" style="91" customWidth="1"/>
    <col min="14085" max="14085" width="1.7109375" style="91" customWidth="1"/>
    <col min="14086" max="14087" width="3.28515625" style="91" customWidth="1"/>
    <col min="14088" max="14088" width="1.7109375" style="91" customWidth="1"/>
    <col min="14089" max="14090" width="3.28515625" style="91" customWidth="1"/>
    <col min="14091" max="14091" width="1.7109375" style="91" customWidth="1"/>
    <col min="14092" max="14092" width="3.28515625" style="91" customWidth="1"/>
    <col min="14093" max="14094" width="5.42578125" style="91" customWidth="1"/>
    <col min="14095" max="14098" width="4.28515625" style="91" customWidth="1"/>
    <col min="14099" max="14099" width="16.28515625" style="91" customWidth="1"/>
    <col min="14100" max="14100" width="2.28515625" style="91" customWidth="1"/>
    <col min="14101" max="14336" width="11.42578125" style="91"/>
    <col min="14337" max="14337" width="13" style="91" customWidth="1"/>
    <col min="14338" max="14339" width="34.7109375" style="91" customWidth="1"/>
    <col min="14340" max="14340" width="3.28515625" style="91" customWidth="1"/>
    <col min="14341" max="14341" width="1.7109375" style="91" customWidth="1"/>
    <col min="14342" max="14343" width="3.28515625" style="91" customWidth="1"/>
    <col min="14344" max="14344" width="1.7109375" style="91" customWidth="1"/>
    <col min="14345" max="14346" width="3.28515625" style="91" customWidth="1"/>
    <col min="14347" max="14347" width="1.7109375" style="91" customWidth="1"/>
    <col min="14348" max="14348" width="3.28515625" style="91" customWidth="1"/>
    <col min="14349" max="14350" width="5.42578125" style="91" customWidth="1"/>
    <col min="14351" max="14354" width="4.28515625" style="91" customWidth="1"/>
    <col min="14355" max="14355" width="16.28515625" style="91" customWidth="1"/>
    <col min="14356" max="14356" width="2.28515625" style="91" customWidth="1"/>
    <col min="14357" max="14592" width="11.42578125" style="91"/>
    <col min="14593" max="14593" width="13" style="91" customWidth="1"/>
    <col min="14594" max="14595" width="34.7109375" style="91" customWidth="1"/>
    <col min="14596" max="14596" width="3.28515625" style="91" customWidth="1"/>
    <col min="14597" max="14597" width="1.7109375" style="91" customWidth="1"/>
    <col min="14598" max="14599" width="3.28515625" style="91" customWidth="1"/>
    <col min="14600" max="14600" width="1.7109375" style="91" customWidth="1"/>
    <col min="14601" max="14602" width="3.28515625" style="91" customWidth="1"/>
    <col min="14603" max="14603" width="1.7109375" style="91" customWidth="1"/>
    <col min="14604" max="14604" width="3.28515625" style="91" customWidth="1"/>
    <col min="14605" max="14606" width="5.42578125" style="91" customWidth="1"/>
    <col min="14607" max="14610" width="4.28515625" style="91" customWidth="1"/>
    <col min="14611" max="14611" width="16.28515625" style="91" customWidth="1"/>
    <col min="14612" max="14612" width="2.28515625" style="91" customWidth="1"/>
    <col min="14613" max="14848" width="11.42578125" style="91"/>
    <col min="14849" max="14849" width="13" style="91" customWidth="1"/>
    <col min="14850" max="14851" width="34.7109375" style="91" customWidth="1"/>
    <col min="14852" max="14852" width="3.28515625" style="91" customWidth="1"/>
    <col min="14853" max="14853" width="1.7109375" style="91" customWidth="1"/>
    <col min="14854" max="14855" width="3.28515625" style="91" customWidth="1"/>
    <col min="14856" max="14856" width="1.7109375" style="91" customWidth="1"/>
    <col min="14857" max="14858" width="3.28515625" style="91" customWidth="1"/>
    <col min="14859" max="14859" width="1.7109375" style="91" customWidth="1"/>
    <col min="14860" max="14860" width="3.28515625" style="91" customWidth="1"/>
    <col min="14861" max="14862" width="5.42578125" style="91" customWidth="1"/>
    <col min="14863" max="14866" width="4.28515625" style="91" customWidth="1"/>
    <col min="14867" max="14867" width="16.28515625" style="91" customWidth="1"/>
    <col min="14868" max="14868" width="2.28515625" style="91" customWidth="1"/>
    <col min="14869" max="15104" width="11.42578125" style="91"/>
    <col min="15105" max="15105" width="13" style="91" customWidth="1"/>
    <col min="15106" max="15107" width="34.7109375" style="91" customWidth="1"/>
    <col min="15108" max="15108" width="3.28515625" style="91" customWidth="1"/>
    <col min="15109" max="15109" width="1.7109375" style="91" customWidth="1"/>
    <col min="15110" max="15111" width="3.28515625" style="91" customWidth="1"/>
    <col min="15112" max="15112" width="1.7109375" style="91" customWidth="1"/>
    <col min="15113" max="15114" width="3.28515625" style="91" customWidth="1"/>
    <col min="15115" max="15115" width="1.7109375" style="91" customWidth="1"/>
    <col min="15116" max="15116" width="3.28515625" style="91" customWidth="1"/>
    <col min="15117" max="15118" width="5.42578125" style="91" customWidth="1"/>
    <col min="15119" max="15122" width="4.28515625" style="91" customWidth="1"/>
    <col min="15123" max="15123" width="16.28515625" style="91" customWidth="1"/>
    <col min="15124" max="15124" width="2.28515625" style="91" customWidth="1"/>
    <col min="15125" max="15360" width="11.42578125" style="91"/>
    <col min="15361" max="15361" width="13" style="91" customWidth="1"/>
    <col min="15362" max="15363" width="34.7109375" style="91" customWidth="1"/>
    <col min="15364" max="15364" width="3.28515625" style="91" customWidth="1"/>
    <col min="15365" max="15365" width="1.7109375" style="91" customWidth="1"/>
    <col min="15366" max="15367" width="3.28515625" style="91" customWidth="1"/>
    <col min="15368" max="15368" width="1.7109375" style="91" customWidth="1"/>
    <col min="15369" max="15370" width="3.28515625" style="91" customWidth="1"/>
    <col min="15371" max="15371" width="1.7109375" style="91" customWidth="1"/>
    <col min="15372" max="15372" width="3.28515625" style="91" customWidth="1"/>
    <col min="15373" max="15374" width="5.42578125" style="91" customWidth="1"/>
    <col min="15375" max="15378" width="4.28515625" style="91" customWidth="1"/>
    <col min="15379" max="15379" width="16.28515625" style="91" customWidth="1"/>
    <col min="15380" max="15380" width="2.28515625" style="91" customWidth="1"/>
    <col min="15381" max="15616" width="11.42578125" style="91"/>
    <col min="15617" max="15617" width="13" style="91" customWidth="1"/>
    <col min="15618" max="15619" width="34.7109375" style="91" customWidth="1"/>
    <col min="15620" max="15620" width="3.28515625" style="91" customWidth="1"/>
    <col min="15621" max="15621" width="1.7109375" style="91" customWidth="1"/>
    <col min="15622" max="15623" width="3.28515625" style="91" customWidth="1"/>
    <col min="15624" max="15624" width="1.7109375" style="91" customWidth="1"/>
    <col min="15625" max="15626" width="3.28515625" style="91" customWidth="1"/>
    <col min="15627" max="15627" width="1.7109375" style="91" customWidth="1"/>
    <col min="15628" max="15628" width="3.28515625" style="91" customWidth="1"/>
    <col min="15629" max="15630" width="5.42578125" style="91" customWidth="1"/>
    <col min="15631" max="15634" width="4.28515625" style="91" customWidth="1"/>
    <col min="15635" max="15635" width="16.28515625" style="91" customWidth="1"/>
    <col min="15636" max="15636" width="2.28515625" style="91" customWidth="1"/>
    <col min="15637" max="15872" width="11.42578125" style="91"/>
    <col min="15873" max="15873" width="13" style="91" customWidth="1"/>
    <col min="15874" max="15875" width="34.7109375" style="91" customWidth="1"/>
    <col min="15876" max="15876" width="3.28515625" style="91" customWidth="1"/>
    <col min="15877" max="15877" width="1.7109375" style="91" customWidth="1"/>
    <col min="15878" max="15879" width="3.28515625" style="91" customWidth="1"/>
    <col min="15880" max="15880" width="1.7109375" style="91" customWidth="1"/>
    <col min="15881" max="15882" width="3.28515625" style="91" customWidth="1"/>
    <col min="15883" max="15883" width="1.7109375" style="91" customWidth="1"/>
    <col min="15884" max="15884" width="3.28515625" style="91" customWidth="1"/>
    <col min="15885" max="15886" width="5.42578125" style="91" customWidth="1"/>
    <col min="15887" max="15890" width="4.28515625" style="91" customWidth="1"/>
    <col min="15891" max="15891" width="16.28515625" style="91" customWidth="1"/>
    <col min="15892" max="15892" width="2.28515625" style="91" customWidth="1"/>
    <col min="15893" max="16128" width="11.42578125" style="91"/>
    <col min="16129" max="16129" width="13" style="91" customWidth="1"/>
    <col min="16130" max="16131" width="34.7109375" style="91" customWidth="1"/>
    <col min="16132" max="16132" width="3.28515625" style="91" customWidth="1"/>
    <col min="16133" max="16133" width="1.7109375" style="91" customWidth="1"/>
    <col min="16134" max="16135" width="3.28515625" style="91" customWidth="1"/>
    <col min="16136" max="16136" width="1.7109375" style="91" customWidth="1"/>
    <col min="16137" max="16138" width="3.28515625" style="91" customWidth="1"/>
    <col min="16139" max="16139" width="1.7109375" style="91" customWidth="1"/>
    <col min="16140" max="16140" width="3.28515625" style="91" customWidth="1"/>
    <col min="16141" max="16142" width="5.42578125" style="91" customWidth="1"/>
    <col min="16143" max="16146" width="4.28515625" style="91" customWidth="1"/>
    <col min="16147" max="16147" width="16.28515625" style="91" customWidth="1"/>
    <col min="16148" max="16148" width="2.28515625" style="91" customWidth="1"/>
    <col min="16149" max="16384" width="11.42578125" style="91"/>
  </cols>
  <sheetData>
    <row r="6" spans="1:19" ht="24" thickBot="1">
      <c r="A6" s="346" t="s">
        <v>71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</row>
    <row r="7" spans="1:19" ht="16.5" thickBot="1">
      <c r="A7" s="92" t="s">
        <v>72</v>
      </c>
      <c r="B7" s="93"/>
      <c r="C7" s="94" t="s">
        <v>96</v>
      </c>
      <c r="D7" s="95"/>
      <c r="E7" s="95"/>
      <c r="F7" s="95"/>
      <c r="G7" s="95"/>
      <c r="H7" s="95"/>
      <c r="I7" s="95"/>
      <c r="J7" s="95"/>
      <c r="K7" s="95"/>
      <c r="L7" s="95"/>
      <c r="M7" s="96" t="s">
        <v>73</v>
      </c>
      <c r="N7" s="97">
        <v>4</v>
      </c>
      <c r="O7" s="97"/>
      <c r="P7" s="96" t="s">
        <v>74</v>
      </c>
      <c r="Q7" s="97">
        <v>16</v>
      </c>
      <c r="R7" s="97"/>
      <c r="S7" s="98"/>
    </row>
    <row r="8" spans="1:19" ht="16.5" thickTop="1">
      <c r="A8" s="99" t="s">
        <v>75</v>
      </c>
      <c r="B8" s="100"/>
      <c r="C8" s="100" t="s">
        <v>23</v>
      </c>
      <c r="D8" s="101"/>
      <c r="E8" s="101"/>
      <c r="F8" s="101"/>
      <c r="G8" s="101"/>
      <c r="H8" s="101"/>
      <c r="I8" s="101"/>
      <c r="J8" s="101"/>
      <c r="K8" s="101"/>
      <c r="L8" s="101"/>
      <c r="M8" s="102"/>
      <c r="N8" s="101"/>
      <c r="O8" s="101"/>
      <c r="P8" s="103" t="s">
        <v>76</v>
      </c>
      <c r="Q8" s="104"/>
      <c r="R8" s="105"/>
      <c r="S8" s="106">
        <v>43848</v>
      </c>
    </row>
    <row r="9" spans="1:19" ht="15.75">
      <c r="A9" s="99" t="s">
        <v>77</v>
      </c>
      <c r="B9" s="107"/>
      <c r="C9" s="100" t="s">
        <v>25</v>
      </c>
      <c r="D9" s="102"/>
      <c r="E9" s="102"/>
      <c r="F9" s="102"/>
      <c r="G9" s="101"/>
      <c r="H9" s="101"/>
      <c r="I9" s="101"/>
      <c r="J9" s="101"/>
      <c r="K9" s="101"/>
      <c r="L9" s="101"/>
      <c r="M9" s="101"/>
      <c r="N9" s="101"/>
      <c r="O9" s="101"/>
      <c r="P9" s="108" t="s">
        <v>78</v>
      </c>
      <c r="Q9" s="107"/>
      <c r="R9" s="109"/>
      <c r="S9" s="110" t="s">
        <v>27</v>
      </c>
    </row>
    <row r="10" spans="1:19" ht="15.75" thickBot="1">
      <c r="A10" s="111" t="s">
        <v>54</v>
      </c>
      <c r="B10" s="112"/>
      <c r="C10" s="113" t="s">
        <v>97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5"/>
      <c r="N10" s="115"/>
      <c r="O10" s="115"/>
      <c r="P10" s="116"/>
      <c r="Q10" s="117"/>
      <c r="R10" s="115"/>
      <c r="S10" s="118"/>
    </row>
    <row r="11" spans="1:19" ht="20.45" customHeight="1">
      <c r="A11" s="119"/>
      <c r="B11" s="120" t="str">
        <f>C8</f>
        <v>SKB Český Krumlov "A"</v>
      </c>
      <c r="C11" s="120" t="str">
        <f>C9</f>
        <v>SKB Český Krumlov "C"</v>
      </c>
      <c r="D11" s="347" t="s">
        <v>57</v>
      </c>
      <c r="E11" s="348"/>
      <c r="F11" s="348"/>
      <c r="G11" s="348"/>
      <c r="H11" s="348"/>
      <c r="I11" s="348"/>
      <c r="J11" s="348"/>
      <c r="K11" s="348"/>
      <c r="L11" s="349"/>
      <c r="M11" s="121" t="s">
        <v>79</v>
      </c>
      <c r="N11" s="122"/>
      <c r="O11" s="123" t="s">
        <v>80</v>
      </c>
      <c r="P11" s="124"/>
      <c r="Q11" s="347" t="s">
        <v>81</v>
      </c>
      <c r="R11" s="349"/>
      <c r="S11" s="125" t="s">
        <v>82</v>
      </c>
    </row>
    <row r="12" spans="1:19" ht="10.35" customHeight="1" thickBot="1">
      <c r="A12" s="126"/>
      <c r="B12" s="127"/>
      <c r="C12" s="128"/>
      <c r="D12" s="129">
        <v>1</v>
      </c>
      <c r="E12" s="130"/>
      <c r="F12" s="130"/>
      <c r="G12" s="130">
        <v>2</v>
      </c>
      <c r="H12" s="130"/>
      <c r="I12" s="130"/>
      <c r="J12" s="130">
        <v>3</v>
      </c>
      <c r="K12" s="131"/>
      <c r="L12" s="130"/>
      <c r="M12" s="132"/>
      <c r="N12" s="133"/>
      <c r="O12" s="132"/>
      <c r="P12" s="133"/>
      <c r="Q12" s="132"/>
      <c r="R12" s="133"/>
      <c r="S12" s="134"/>
    </row>
    <row r="13" spans="1:19" ht="30" customHeight="1" thickTop="1">
      <c r="A13" s="135" t="s">
        <v>83</v>
      </c>
      <c r="B13" s="48"/>
      <c r="C13" s="136"/>
      <c r="D13" s="137"/>
      <c r="E13" s="138" t="s">
        <v>63</v>
      </c>
      <c r="F13" s="139"/>
      <c r="G13" s="137"/>
      <c r="H13" s="138" t="s">
        <v>63</v>
      </c>
      <c r="I13" s="139"/>
      <c r="J13" s="137"/>
      <c r="K13" s="138" t="s">
        <v>63</v>
      </c>
      <c r="L13" s="139"/>
      <c r="M13" s="140"/>
      <c r="N13" s="141"/>
      <c r="O13" s="142"/>
      <c r="P13" s="143"/>
      <c r="Q13" s="142"/>
      <c r="R13" s="143"/>
      <c r="S13" s="144"/>
    </row>
    <row r="14" spans="1:19" ht="30" customHeight="1">
      <c r="A14" s="135" t="s">
        <v>84</v>
      </c>
      <c r="B14" s="57"/>
      <c r="C14" s="136"/>
      <c r="D14" s="145"/>
      <c r="E14" s="146" t="s">
        <v>63</v>
      </c>
      <c r="F14" s="147"/>
      <c r="G14" s="145"/>
      <c r="H14" s="146" t="s">
        <v>63</v>
      </c>
      <c r="I14" s="147"/>
      <c r="J14" s="145"/>
      <c r="K14" s="146" t="s">
        <v>63</v>
      </c>
      <c r="L14" s="147"/>
      <c r="M14" s="148"/>
      <c r="N14" s="149"/>
      <c r="O14" s="150"/>
      <c r="P14" s="151"/>
      <c r="Q14" s="150"/>
      <c r="R14" s="151"/>
      <c r="S14" s="144"/>
    </row>
    <row r="15" spans="1:19" ht="30" customHeight="1">
      <c r="A15" s="135" t="s">
        <v>85</v>
      </c>
      <c r="B15" s="57"/>
      <c r="C15" s="136"/>
      <c r="D15" s="145"/>
      <c r="E15" s="146" t="s">
        <v>63</v>
      </c>
      <c r="F15" s="147"/>
      <c r="G15" s="145"/>
      <c r="H15" s="146" t="s">
        <v>63</v>
      </c>
      <c r="I15" s="147"/>
      <c r="J15" s="145"/>
      <c r="K15" s="146" t="s">
        <v>63</v>
      </c>
      <c r="L15" s="147"/>
      <c r="M15" s="148"/>
      <c r="N15" s="149"/>
      <c r="O15" s="150"/>
      <c r="P15" s="151"/>
      <c r="Q15" s="150"/>
      <c r="R15" s="151"/>
      <c r="S15" s="144"/>
    </row>
    <row r="16" spans="1:19" ht="30" customHeight="1">
      <c r="A16" s="135" t="s">
        <v>86</v>
      </c>
      <c r="B16" s="57"/>
      <c r="C16" s="152"/>
      <c r="D16" s="145"/>
      <c r="E16" s="146" t="s">
        <v>63</v>
      </c>
      <c r="F16" s="147"/>
      <c r="G16" s="145"/>
      <c r="H16" s="146" t="s">
        <v>63</v>
      </c>
      <c r="I16" s="147"/>
      <c r="J16" s="145"/>
      <c r="K16" s="146" t="s">
        <v>63</v>
      </c>
      <c r="L16" s="147"/>
      <c r="M16" s="148"/>
      <c r="N16" s="149"/>
      <c r="O16" s="150"/>
      <c r="P16" s="151"/>
      <c r="Q16" s="150"/>
      <c r="R16" s="151"/>
      <c r="S16" s="144"/>
    </row>
    <row r="17" spans="1:20" ht="30" customHeight="1" thickBot="1">
      <c r="A17" s="135" t="s">
        <v>67</v>
      </c>
      <c r="B17" s="59"/>
      <c r="C17" s="152"/>
      <c r="D17" s="145"/>
      <c r="E17" s="146" t="s">
        <v>63</v>
      </c>
      <c r="F17" s="147"/>
      <c r="G17" s="145"/>
      <c r="H17" s="146" t="s">
        <v>63</v>
      </c>
      <c r="I17" s="147"/>
      <c r="J17" s="145"/>
      <c r="K17" s="146" t="s">
        <v>63</v>
      </c>
      <c r="L17" s="147"/>
      <c r="M17" s="148"/>
      <c r="N17" s="149"/>
      <c r="O17" s="150"/>
      <c r="P17" s="151"/>
      <c r="Q17" s="150"/>
      <c r="R17" s="151"/>
      <c r="S17" s="144"/>
    </row>
    <row r="18" spans="1:20" ht="27.75" thickTop="1" thickBot="1">
      <c r="A18" s="153" t="s">
        <v>87</v>
      </c>
      <c r="B18" s="154"/>
      <c r="C18" s="155"/>
      <c r="D18" s="156"/>
      <c r="E18" s="156"/>
      <c r="F18" s="156"/>
      <c r="G18" s="156"/>
      <c r="H18" s="156"/>
      <c r="I18" s="156"/>
      <c r="J18" s="156"/>
      <c r="K18" s="156"/>
      <c r="L18" s="156"/>
      <c r="M18" s="157"/>
      <c r="N18" s="158"/>
      <c r="O18" s="159"/>
      <c r="P18" s="160"/>
      <c r="Q18" s="159"/>
      <c r="R18" s="158"/>
      <c r="S18" s="161" t="s">
        <v>97</v>
      </c>
    </row>
    <row r="19" spans="1:20" ht="15"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3" t="s">
        <v>89</v>
      </c>
    </row>
    <row r="20" spans="1:20">
      <c r="A20" s="164" t="s">
        <v>90</v>
      </c>
    </row>
    <row r="22" spans="1:20" ht="20.100000000000001" customHeight="1">
      <c r="A22" s="165" t="s">
        <v>91</v>
      </c>
      <c r="B22" s="91" t="s">
        <v>92</v>
      </c>
    </row>
    <row r="23" spans="1:20" ht="15">
      <c r="A23" s="166"/>
      <c r="B23" s="91" t="s">
        <v>92</v>
      </c>
    </row>
    <row r="25" spans="1:20">
      <c r="A25" s="167" t="s">
        <v>93</v>
      </c>
      <c r="C25" s="168"/>
      <c r="D25" s="167" t="s">
        <v>94</v>
      </c>
      <c r="E25" s="167"/>
      <c r="F25" s="167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</row>
    <row r="26" spans="1:20">
      <c r="A26" s="169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</row>
    <row r="27" spans="1:20">
      <c r="A27" s="169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</row>
    <row r="28" spans="1:20">
      <c r="A28" s="169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</row>
    <row r="29" spans="1:20">
      <c r="A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</row>
    <row r="30" spans="1:20">
      <c r="A30" s="169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</row>
  </sheetData>
  <mergeCells count="3">
    <mergeCell ref="A6:S6"/>
    <mergeCell ref="D11:L11"/>
    <mergeCell ref="Q11:R11"/>
  </mergeCells>
  <printOptions horizontalCentered="1"/>
  <pageMargins left="0.31496062992125984" right="0.31496062992125984" top="0.39370078740157483" bottom="0.78740157480314965" header="0.31496062992125984" footer="0.31496062992125984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activeCell="D48" sqref="D48"/>
    </sheetView>
  </sheetViews>
  <sheetFormatPr defaultRowHeight="12.75"/>
  <cols>
    <col min="1" max="1" width="26.85546875" customWidth="1"/>
    <col min="2" max="2" width="60.85546875" customWidth="1"/>
  </cols>
  <sheetData>
    <row r="1" spans="1:2" ht="28.5" customHeight="1" thickBot="1">
      <c r="A1" s="40" t="s">
        <v>3</v>
      </c>
      <c r="B1" s="212" t="s">
        <v>106</v>
      </c>
    </row>
    <row r="2" spans="1:2" ht="28.5" customHeight="1" thickTop="1">
      <c r="A2" s="47" t="s">
        <v>62</v>
      </c>
      <c r="B2" s="48"/>
    </row>
    <row r="3" spans="1:2" ht="28.5" customHeight="1">
      <c r="A3" s="56" t="s">
        <v>64</v>
      </c>
      <c r="B3" s="57"/>
    </row>
    <row r="4" spans="1:2" ht="28.5" customHeight="1">
      <c r="A4" s="56" t="s">
        <v>65</v>
      </c>
      <c r="B4" s="57"/>
    </row>
    <row r="5" spans="1:2" ht="28.5" customHeight="1">
      <c r="A5" s="56" t="s">
        <v>66</v>
      </c>
      <c r="B5" s="57"/>
    </row>
    <row r="6" spans="1:2" ht="28.5" customHeight="1" thickBot="1">
      <c r="A6" s="58" t="s">
        <v>67</v>
      </c>
      <c r="B6" s="59"/>
    </row>
    <row r="7" spans="1:2" ht="13.5" thickTop="1"/>
    <row r="8" spans="1:2" ht="28.5" customHeight="1" thickBot="1">
      <c r="A8" s="40" t="s">
        <v>3</v>
      </c>
      <c r="B8" s="212" t="s">
        <v>107</v>
      </c>
    </row>
    <row r="9" spans="1:2" ht="28.5" customHeight="1" thickTop="1">
      <c r="A9" s="47" t="s">
        <v>62</v>
      </c>
      <c r="B9" s="48"/>
    </row>
    <row r="10" spans="1:2" ht="28.5" customHeight="1">
      <c r="A10" s="56" t="s">
        <v>64</v>
      </c>
      <c r="B10" s="57"/>
    </row>
    <row r="11" spans="1:2" ht="28.5" customHeight="1">
      <c r="A11" s="56" t="s">
        <v>65</v>
      </c>
      <c r="B11" s="57"/>
    </row>
    <row r="12" spans="1:2" ht="28.5" customHeight="1">
      <c r="A12" s="56" t="s">
        <v>66</v>
      </c>
      <c r="B12" s="57"/>
    </row>
    <row r="13" spans="1:2" ht="28.5" customHeight="1" thickBot="1">
      <c r="A13" s="58" t="s">
        <v>67</v>
      </c>
      <c r="B13" s="59"/>
    </row>
    <row r="14" spans="1:2" ht="13.5" thickTop="1"/>
    <row r="15" spans="1:2" ht="28.5" customHeight="1" thickBot="1">
      <c r="A15" s="40" t="s">
        <v>3</v>
      </c>
      <c r="B15" s="212" t="s">
        <v>108</v>
      </c>
    </row>
    <row r="16" spans="1:2" ht="28.5" customHeight="1" thickTop="1">
      <c r="A16" s="47" t="s">
        <v>62</v>
      </c>
      <c r="B16" s="48"/>
    </row>
    <row r="17" spans="1:2" ht="28.5" customHeight="1">
      <c r="A17" s="56" t="s">
        <v>64</v>
      </c>
      <c r="B17" s="57"/>
    </row>
    <row r="18" spans="1:2" ht="28.5" customHeight="1">
      <c r="A18" s="56" t="s">
        <v>65</v>
      </c>
      <c r="B18" s="57"/>
    </row>
    <row r="19" spans="1:2" ht="28.5" customHeight="1">
      <c r="A19" s="56" t="s">
        <v>66</v>
      </c>
      <c r="B19" s="57"/>
    </row>
    <row r="20" spans="1:2" ht="28.5" customHeight="1" thickBot="1">
      <c r="A20" s="58" t="s">
        <v>67</v>
      </c>
      <c r="B20" s="59"/>
    </row>
    <row r="21" spans="1:2" ht="13.5" thickTop="1"/>
    <row r="22" spans="1:2" ht="30.75" customHeight="1" thickBot="1">
      <c r="A22" s="40" t="s">
        <v>3</v>
      </c>
      <c r="B22" s="212" t="s">
        <v>109</v>
      </c>
    </row>
    <row r="23" spans="1:2" ht="28.5" customHeight="1" thickTop="1">
      <c r="A23" s="47" t="s">
        <v>62</v>
      </c>
      <c r="B23" s="48"/>
    </row>
    <row r="24" spans="1:2" ht="28.5" customHeight="1">
      <c r="A24" s="56" t="s">
        <v>64</v>
      </c>
      <c r="B24" s="57"/>
    </row>
    <row r="25" spans="1:2" ht="28.5" customHeight="1">
      <c r="A25" s="56" t="s">
        <v>65</v>
      </c>
      <c r="B25" s="57"/>
    </row>
    <row r="26" spans="1:2" ht="28.5" customHeight="1">
      <c r="A26" s="56" t="s">
        <v>66</v>
      </c>
      <c r="B26" s="57"/>
    </row>
    <row r="27" spans="1:2" ht="28.5" customHeight="1" thickBot="1">
      <c r="A27" s="58" t="s">
        <v>67</v>
      </c>
      <c r="B27" s="59"/>
    </row>
    <row r="28" spans="1:2" ht="13.5" thickTop="1"/>
    <row r="29" spans="1:2" ht="28.5" customHeight="1" thickBot="1">
      <c r="A29" s="40" t="s">
        <v>3</v>
      </c>
      <c r="B29" s="212" t="s">
        <v>110</v>
      </c>
    </row>
    <row r="30" spans="1:2" ht="28.5" customHeight="1" thickTop="1">
      <c r="A30" s="47" t="s">
        <v>62</v>
      </c>
      <c r="B30" s="48"/>
    </row>
    <row r="31" spans="1:2" ht="28.5" customHeight="1">
      <c r="A31" s="56" t="s">
        <v>64</v>
      </c>
      <c r="B31" s="57"/>
    </row>
    <row r="32" spans="1:2" ht="28.5" customHeight="1">
      <c r="A32" s="56" t="s">
        <v>65</v>
      </c>
      <c r="B32" s="57"/>
    </row>
    <row r="33" spans="1:2" ht="28.5" customHeight="1">
      <c r="A33" s="56" t="s">
        <v>66</v>
      </c>
      <c r="B33" s="57"/>
    </row>
    <row r="34" spans="1:2" ht="28.5" customHeight="1" thickBot="1">
      <c r="A34" s="58" t="s">
        <v>67</v>
      </c>
      <c r="B34" s="59"/>
    </row>
    <row r="35" spans="1:2" ht="13.5" thickTop="1"/>
    <row r="36" spans="1:2" ht="28.5" customHeight="1" thickBot="1">
      <c r="A36" s="40" t="s">
        <v>3</v>
      </c>
      <c r="B36" s="212" t="s">
        <v>111</v>
      </c>
    </row>
    <row r="37" spans="1:2" ht="28.5" customHeight="1" thickTop="1">
      <c r="A37" s="47" t="s">
        <v>62</v>
      </c>
      <c r="B37" s="48"/>
    </row>
    <row r="38" spans="1:2" ht="28.5" customHeight="1">
      <c r="A38" s="56" t="s">
        <v>64</v>
      </c>
      <c r="B38" s="57"/>
    </row>
    <row r="39" spans="1:2" ht="28.5" customHeight="1">
      <c r="A39" s="56" t="s">
        <v>65</v>
      </c>
      <c r="B39" s="57"/>
    </row>
    <row r="40" spans="1:2" ht="28.5" customHeight="1">
      <c r="A40" s="56" t="s">
        <v>66</v>
      </c>
      <c r="B40" s="57"/>
    </row>
    <row r="41" spans="1:2" ht="28.5" customHeight="1" thickBot="1">
      <c r="A41" s="58" t="s">
        <v>67</v>
      </c>
      <c r="B41" s="59"/>
    </row>
    <row r="42" spans="1:2" ht="13.5" thickTop="1"/>
    <row r="43" spans="1:2" ht="28.5" customHeight="1" thickBot="1">
      <c r="A43" s="40" t="s">
        <v>3</v>
      </c>
      <c r="B43" s="212" t="s">
        <v>112</v>
      </c>
    </row>
    <row r="44" spans="1:2" ht="28.5" customHeight="1" thickTop="1">
      <c r="A44" s="47" t="s">
        <v>62</v>
      </c>
      <c r="B44" s="48"/>
    </row>
    <row r="45" spans="1:2" ht="28.5" customHeight="1">
      <c r="A45" s="56" t="s">
        <v>64</v>
      </c>
      <c r="B45" s="57"/>
    </row>
    <row r="46" spans="1:2" ht="28.5" customHeight="1">
      <c r="A46" s="56" t="s">
        <v>65</v>
      </c>
      <c r="B46" s="57"/>
    </row>
    <row r="47" spans="1:2" ht="28.5" customHeight="1">
      <c r="A47" s="56" t="s">
        <v>66</v>
      </c>
      <c r="B47" s="57"/>
    </row>
    <row r="48" spans="1:2" ht="28.5" customHeight="1" thickBot="1">
      <c r="A48" s="58" t="s">
        <v>67</v>
      </c>
      <c r="B48" s="59"/>
    </row>
    <row r="49" spans="1:2" ht="13.5" thickTop="1"/>
    <row r="50" spans="1:2" ht="30.75" customHeight="1" thickBot="1">
      <c r="A50" s="40" t="s">
        <v>3</v>
      </c>
      <c r="B50" s="212" t="s">
        <v>113</v>
      </c>
    </row>
    <row r="51" spans="1:2" ht="28.5" customHeight="1" thickTop="1">
      <c r="A51" s="47" t="s">
        <v>62</v>
      </c>
      <c r="B51" s="48"/>
    </row>
    <row r="52" spans="1:2" ht="28.5" customHeight="1">
      <c r="A52" s="56" t="s">
        <v>64</v>
      </c>
      <c r="B52" s="57"/>
    </row>
    <row r="53" spans="1:2" ht="28.5" customHeight="1">
      <c r="A53" s="56" t="s">
        <v>65</v>
      </c>
      <c r="B53" s="57"/>
    </row>
    <row r="54" spans="1:2" ht="28.5" customHeight="1">
      <c r="A54" s="56" t="s">
        <v>66</v>
      </c>
      <c r="B54" s="57"/>
    </row>
    <row r="55" spans="1:2" ht="28.5" customHeight="1" thickBot="1">
      <c r="A55" s="58" t="s">
        <v>67</v>
      </c>
      <c r="B55" s="59"/>
    </row>
    <row r="56" spans="1:2" ht="13.5" thickTop="1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KPDZ 2020</vt:lpstr>
      <vt:lpstr>Tabulka_konečné_pořadí</vt:lpstr>
      <vt:lpstr>Tabulka_základní_část</vt:lpstr>
      <vt:lpstr>1_kolo_CB</vt:lpstr>
      <vt:lpstr>List1</vt:lpstr>
      <vt:lpstr>2_kolo_VO</vt:lpstr>
      <vt:lpstr>FInale_CK</vt:lpstr>
      <vt:lpstr>Zápis</vt:lpstr>
      <vt:lpstr>soupiska</vt:lpstr>
      <vt:lpstr>'1_kolo_CB'!Oblast_tisku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Janostikova Linda (GS/ETC-Bj)</dc:creator>
  <cp:lastModifiedBy>Janostikova Linda (GS/ETC-Bj)</cp:lastModifiedBy>
  <cp:lastPrinted>2020-01-20T10:14:43Z</cp:lastPrinted>
  <dcterms:created xsi:type="dcterms:W3CDTF">2018-11-29T05:57:59Z</dcterms:created>
  <dcterms:modified xsi:type="dcterms:W3CDTF">2020-01-21T09:59:30Z</dcterms:modified>
</cp:coreProperties>
</file>